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2540" activeTab="3"/>
  </bookViews>
  <sheets>
    <sheet name="01 新增地方政府一般债券情况表" sheetId="1" r:id="rId1"/>
    <sheet name="02 新增地方政府专项债券情况表" sheetId="2" r:id="rId2"/>
    <sheet name="03 新增地方政府一般债券资金收支情况表" sheetId="6" r:id="rId3"/>
    <sheet name="04 新增地方政府专项债券资金收支情况表" sheetId="7" r:id="rId4"/>
  </sheets>
  <definedNames>
    <definedName name="_xlnm._FilterDatabase" localSheetId="0" hidden="1">'01 新增地方政府一般债券情况表'!$A$8:$P$9</definedName>
    <definedName name="_xlnm._FilterDatabase" localSheetId="1" hidden="1">'02 新增地方政府专项债券情况表'!$A$8:$T$35</definedName>
    <definedName name="_xlnm.Print_Area" localSheetId="1">'02 新增地方政府专项债券情况表'!$B$4:$P$35</definedName>
  </definedNames>
  <calcPr calcId="144525"/>
</workbook>
</file>

<file path=xl/calcChain.xml><?xml version="1.0" encoding="utf-8"?>
<calcChain xmlns="http://schemas.openxmlformats.org/spreadsheetml/2006/main">
  <c r="C9" i="6" l="1"/>
  <c r="E9" i="7" l="1"/>
  <c r="C9" i="7"/>
  <c r="E9" i="6" l="1"/>
  <c r="K23" i="2"/>
  <c r="K22" i="2"/>
  <c r="K20" i="2"/>
  <c r="K18" i="2"/>
  <c r="K16" i="2"/>
  <c r="K14" i="2"/>
</calcChain>
</file>

<file path=xl/sharedStrings.xml><?xml version="1.0" encoding="utf-8"?>
<sst xmlns="http://schemas.openxmlformats.org/spreadsheetml/2006/main" count="286" uniqueCount="111">
  <si>
    <t>DEBT_T_XXGK_CXZQSY</t>
  </si>
  <si>
    <t xml:space="preserve"> AND T.AD_CODE_GK=51 AND T.SET_YEAR_GK=2022 AND T.ZWLB_ID=01</t>
  </si>
  <si>
    <t>债券存续期公开</t>
  </si>
  <si>
    <t>AD_CODE_GK#51</t>
  </si>
  <si>
    <t>AD_CODE#51</t>
  </si>
  <si>
    <t>SET_YEAR_GK#2022</t>
  </si>
  <si>
    <t>ad_name#51 四川省</t>
  </si>
  <si>
    <t>ZWLB_ID#01</t>
  </si>
  <si>
    <t>ZQ_NAME#</t>
  </si>
  <si>
    <t>ZQ_CODE#</t>
  </si>
  <si>
    <t>FXGM_AMT#</t>
  </si>
  <si>
    <t>FX_DATE#</t>
  </si>
  <si>
    <t>ZQ_RATE#</t>
  </si>
  <si>
    <t>ZQQX_NAME#</t>
  </si>
  <si>
    <t>XMZTZ#</t>
  </si>
  <si>
    <t>XMZTZ_ZQZJ#</t>
  </si>
  <si>
    <t>XMYTZ#</t>
  </si>
  <si>
    <t>XMYTZ_ZQZJ#</t>
  </si>
  <si>
    <t>set_year#</t>
  </si>
  <si>
    <t>ZQ_ID#</t>
  </si>
  <si>
    <t>ZQQX_ID#</t>
  </si>
  <si>
    <t>表1</t>
  </si>
  <si>
    <t>截至2022年末新增地方政府一般债券情况表</t>
  </si>
  <si>
    <t>单位：亿元</t>
  </si>
  <si>
    <t xml:space="preserve">                债券基本信息</t>
  </si>
  <si>
    <t>债券项目总投资</t>
  </si>
  <si>
    <t>债券项目已实现投资</t>
  </si>
  <si>
    <t>债券名称</t>
  </si>
  <si>
    <t>债券编码</t>
  </si>
  <si>
    <t>债券类型</t>
  </si>
  <si>
    <t>债券规模</t>
  </si>
  <si>
    <t>发行时间（年/月/日）</t>
  </si>
  <si>
    <t>债券利率(%)</t>
  </si>
  <si>
    <t>债券期限</t>
  </si>
  <si>
    <t>其中：债券资金安排（债券申请总额）</t>
  </si>
  <si>
    <t>其中：债券资金安排</t>
  </si>
  <si>
    <t>一般债券</t>
  </si>
  <si>
    <t>10年</t>
  </si>
  <si>
    <t>VALID#</t>
  </si>
  <si>
    <t>2021年四川省政府一般债券（二期）</t>
  </si>
  <si>
    <t xml:space="preserve"> AND T.AD_CODE_GK=51 AND T.SET_YEAR_GK=2022 AND T.ZWLB_ID=02</t>
  </si>
  <si>
    <t>ZWLB_ID#02</t>
  </si>
  <si>
    <t>XMZCLX#</t>
  </si>
  <si>
    <t>XMSY#</t>
  </si>
  <si>
    <t>表2</t>
  </si>
  <si>
    <t>截至2022年末新增地方政府专项债券情况表</t>
  </si>
  <si>
    <t>债券项目资产类型</t>
  </si>
  <si>
    <t>已取得项目收益</t>
  </si>
  <si>
    <t>2022年四川省城乡基础设施建设专项债券（十期）-2022年四川省政府专项债券（二十六期）</t>
  </si>
  <si>
    <t>其他自平衡专项债券</t>
  </si>
  <si>
    <t>20年</t>
  </si>
  <si>
    <t>其他</t>
  </si>
  <si>
    <t>30年</t>
  </si>
  <si>
    <t>2022年四川省城市更新和产业升级基础设施专项债券（五期）—2022年四川省政府专项债券（五十二期）</t>
  </si>
  <si>
    <t>2022年四川省城市更新和产业升级基础设施专项债券（十一期）—2022年四川省政府专项债券（六十七期）</t>
  </si>
  <si>
    <t>2021年四川省城乡基础设施建设专项债券（五期）-2021年四川省政府专项债券（七期）</t>
  </si>
  <si>
    <t>2021年四川省城乡基础设施建设专项债券（六期）-2021年四川省政府专项债券（八期）</t>
  </si>
  <si>
    <t>2020年四川省城乡基础设施建设专项债券(二十四期）-2020年四川省政府专项债券（八十三期）</t>
  </si>
  <si>
    <t>2021年四川省城乡基础设施建设专项债券（十期）-2021年四川省政府专项债券（二十八期）</t>
  </si>
  <si>
    <t>2020年四川省城乡基础设施建设专项债券（三十二期）-2020年四川省政府专项债券（一百零五期）</t>
  </si>
  <si>
    <t>2021年四川省城乡基础设施建设专项债券（十一期）-2021年四川省政府专项债券（二十九期）</t>
  </si>
  <si>
    <t>2020年四川省城乡基础设施建设专项债13期-2020年四川省政府专项债券（五十二期）</t>
  </si>
  <si>
    <t>2005183</t>
  </si>
  <si>
    <t>2020年四川省城乡基础设施建设专项债券（二十四期）-2020年四川省政府专项债券（八十三期）</t>
  </si>
  <si>
    <t>2005879</t>
  </si>
  <si>
    <t>2020年四川省棚户区改造专项债券（三期）-2020年四川省政府专项债券（八十八期）</t>
  </si>
  <si>
    <t>2005884</t>
  </si>
  <si>
    <t>棚改专项债券</t>
  </si>
  <si>
    <t>棚户区改造</t>
  </si>
  <si>
    <t>2019年四川省棚户区改造专项债券（九期）-2019年四川省政府专项债券（六十三期）</t>
  </si>
  <si>
    <t>157695</t>
  </si>
  <si>
    <t>2019年四川省棚户区改造专项债券（十二期）-2019年四川省政府专项债券（九十五期）</t>
  </si>
  <si>
    <t>157916</t>
  </si>
  <si>
    <t>2020年四川省城乡基础设施建设专项债券（十八期）-2020年四川省政府专项债券（六十五期）</t>
  </si>
  <si>
    <t>160731</t>
  </si>
  <si>
    <t>2020年四川省城乡基础设施建设专项债券（二十九期）-2020年四川省政府专项债券（一百零二期）</t>
  </si>
  <si>
    <t>104931</t>
  </si>
  <si>
    <t>2020年四川省城乡基础设施建设专项债券11期-2020年四川省政府专项债券（五十期）</t>
  </si>
  <si>
    <t>2005181</t>
  </si>
  <si>
    <t>DEBT_T_XXGK_CXSRZC</t>
  </si>
  <si>
    <t xml:space="preserve"> AND T.AD_CODE_GK=51 AND T.SET_YEAR_GK=2022 AND T.ZWLB_ID='01'</t>
  </si>
  <si>
    <t>AD_NAME#51 四川省</t>
  </si>
  <si>
    <t>SET_YEAR#2022</t>
  </si>
  <si>
    <t>SR_AMT#</t>
  </si>
  <si>
    <t>GNFL_NAME#</t>
  </si>
  <si>
    <t>ZC_AMT#</t>
  </si>
  <si>
    <t>GNFL_CODE#</t>
  </si>
  <si>
    <t>表3</t>
  </si>
  <si>
    <t>序号</t>
  </si>
  <si>
    <t>金额</t>
  </si>
  <si>
    <t>支出功能分类</t>
  </si>
  <si>
    <t>合计</t>
  </si>
  <si>
    <t>201</t>
  </si>
  <si>
    <t>204</t>
  </si>
  <si>
    <t>205</t>
  </si>
  <si>
    <t>206</t>
  </si>
  <si>
    <t>207</t>
  </si>
  <si>
    <t>208</t>
  </si>
  <si>
    <t>212城乡社区支出</t>
  </si>
  <si>
    <t>214交通运输支出</t>
  </si>
  <si>
    <t xml:space="preserve"> AND T.AD_CODE_GK=51 AND T.SET_YEAR_GK=2022 AND T.ZWLB_ID='02'</t>
  </si>
  <si>
    <t>表4</t>
  </si>
  <si>
    <t>229其他支出</t>
  </si>
  <si>
    <t>截至2022年末新增地方政府一般债券资金收支情况表</t>
    <phoneticPr fontId="15" type="noConversion"/>
  </si>
  <si>
    <r>
      <rPr>
        <sz val="11"/>
        <rFont val="方正黑体_GBK"/>
        <family val="3"/>
        <charset val="134"/>
      </rPr>
      <t>截至</t>
    </r>
    <r>
      <rPr>
        <sz val="11"/>
        <rFont val="Times New Roman"/>
        <family val="1"/>
      </rPr>
      <t>2022</t>
    </r>
    <r>
      <rPr>
        <sz val="11"/>
        <rFont val="方正黑体_GBK"/>
        <family val="3"/>
        <charset val="134"/>
      </rPr>
      <t>年末新增一般债券资金收入</t>
    </r>
    <phoneticPr fontId="15" type="noConversion"/>
  </si>
  <si>
    <r>
      <rPr>
        <sz val="11"/>
        <rFont val="方正黑体_GBK"/>
        <family val="3"/>
        <charset val="134"/>
      </rPr>
      <t>截至</t>
    </r>
    <r>
      <rPr>
        <sz val="11"/>
        <rFont val="Times New Roman"/>
        <family val="1"/>
      </rPr>
      <t>2022</t>
    </r>
    <r>
      <rPr>
        <sz val="11"/>
        <rFont val="方正黑体_GBK"/>
        <family val="3"/>
        <charset val="134"/>
      </rPr>
      <t>年末新增一般债券资金安排的支出</t>
    </r>
    <phoneticPr fontId="15" type="noConversion"/>
  </si>
  <si>
    <t>备注</t>
    <phoneticPr fontId="15" type="noConversion"/>
  </si>
  <si>
    <t>截至2022年末新增地方政府专项债券资金收支情况表</t>
    <phoneticPr fontId="15" type="noConversion"/>
  </si>
  <si>
    <t>截至2022年末新增专项债券资金收入</t>
    <phoneticPr fontId="15" type="noConversion"/>
  </si>
  <si>
    <t>截至2022年末新增专项债券资金安排的支出</t>
    <phoneticPr fontId="15" type="noConversion"/>
  </si>
  <si>
    <t>其中：债券资金安排（已完成投资中债券资金占的金额）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</si>
</sst>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 * #,##0.00_ ;_ * \-#,##0.00_ ;_ * &quot;-&quot;??_ ;_ @_ "/>
    <numFmt numFmtId="176" formatCode="[$-F800]dddd\,\ mmmm\ dd\,\ yyyy"/>
    <numFmt numFmtId="177" formatCode="0.00_);[Red]\(0.00\)"/>
    <numFmt numFmtId="178" formatCode="0.0000"/>
    <numFmt numFmtId="179" formatCode="yyyy/m/d;@"/>
    <numFmt numFmtId="180" formatCode="0.00_ "/>
  </numFmts>
  <fonts count="24">
    <font>
      <sz val="11"/>
      <color indexed="8"/>
      <name val="宋体"/>
      <charset val="1"/>
      <scheme val="minor"/>
    </font>
    <font>
      <sz val="11"/>
      <color indexed="8"/>
      <name val="宋体"/>
      <family val="3"/>
      <charset val="134"/>
      <scheme val="minor"/>
    </font>
    <font>
      <sz val="9"/>
      <name val="SimSun"/>
      <charset val="134"/>
    </font>
    <font>
      <sz val="12"/>
      <name val="仿宋_GB2312"/>
      <family val="3"/>
      <charset val="134"/>
    </font>
    <font>
      <sz val="15"/>
      <name val="黑体"/>
      <family val="3"/>
      <charset val="134"/>
    </font>
    <font>
      <sz val="11"/>
      <name val="仿宋_GB2312"/>
      <family val="3"/>
      <charset val="134"/>
    </font>
    <font>
      <sz val="11"/>
      <name val="方正黑体_GBK"/>
      <family val="3"/>
      <charset val="134"/>
    </font>
    <font>
      <sz val="9"/>
      <name val="仿宋_GB2312"/>
      <family val="3"/>
      <charset val="134"/>
    </font>
    <font>
      <sz val="11"/>
      <name val="Times New Roman"/>
      <family val="1"/>
    </font>
    <font>
      <sz val="11"/>
      <name val="宋体"/>
      <family val="3"/>
      <charset val="134"/>
      <scheme val="major"/>
    </font>
    <font>
      <sz val="11"/>
      <color theme="1"/>
      <name val="宋体"/>
      <family val="3"/>
      <charset val="134"/>
      <scheme val="minor"/>
    </font>
    <font>
      <sz val="11"/>
      <color indexed="8"/>
      <name val="仿宋_GB2312"/>
      <family val="3"/>
      <charset val="134"/>
    </font>
    <font>
      <sz val="11"/>
      <color indexed="8"/>
      <name val="宋体"/>
      <family val="3"/>
      <charset val="134"/>
    </font>
    <font>
      <sz val="20"/>
      <color indexed="8"/>
      <name val="黑体"/>
      <family val="3"/>
      <charset val="134"/>
    </font>
    <font>
      <sz val="11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color theme="1"/>
      <name val="Tahoma"/>
      <family val="2"/>
    </font>
    <font>
      <sz val="11"/>
      <color rgb="FFFF0000"/>
      <name val="宋体"/>
      <family val="3"/>
      <charset val="134"/>
      <scheme val="minor"/>
    </font>
    <font>
      <sz val="12"/>
      <color theme="1"/>
      <name val="仿宋_GB2312"/>
      <family val="3"/>
      <charset val="134"/>
    </font>
    <font>
      <sz val="15"/>
      <color theme="1"/>
      <name val="黑体"/>
      <family val="3"/>
      <charset val="134"/>
    </font>
    <font>
      <sz val="9"/>
      <color theme="1"/>
      <name val="仿宋_GB2312"/>
      <family val="3"/>
      <charset val="134"/>
    </font>
    <font>
      <sz val="11"/>
      <color theme="1"/>
      <name val="仿宋_GB2312"/>
      <family val="3"/>
      <charset val="134"/>
    </font>
    <font>
      <sz val="11"/>
      <color theme="1"/>
      <name val="方正黑体_GBK"/>
      <family val="3"/>
      <charset val="134"/>
    </font>
    <font>
      <sz val="1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auto="1"/>
      </top>
      <bottom/>
      <diagonal/>
    </border>
    <border>
      <left style="thin">
        <color rgb="FF000000"/>
      </left>
      <right style="thin">
        <color auto="1"/>
      </right>
      <top style="thin">
        <color auto="1"/>
      </top>
      <bottom style="medium">
        <color rgb="FF000000"/>
      </bottom>
      <diagonal/>
    </border>
    <border>
      <left style="thin">
        <color auto="1"/>
      </left>
      <right style="thin">
        <color rgb="FF000000"/>
      </right>
      <top/>
      <bottom style="thin">
        <color auto="1"/>
      </bottom>
      <diagonal/>
    </border>
    <border>
      <left/>
      <right style="thin">
        <color rgb="FF000000"/>
      </right>
      <top/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medium">
        <color rgb="FF000000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000000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rgb="FF000000"/>
      </top>
      <bottom style="thin">
        <color auto="1"/>
      </bottom>
      <diagonal/>
    </border>
  </borders>
  <cellStyleXfs count="9">
    <xf numFmtId="0" fontId="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176" fontId="14" fillId="0" borderId="0">
      <alignment vertical="center"/>
    </xf>
    <xf numFmtId="0" fontId="1" fillId="0" borderId="0">
      <alignment vertical="center"/>
    </xf>
    <xf numFmtId="176" fontId="10" fillId="0" borderId="0"/>
    <xf numFmtId="176" fontId="12" fillId="0" borderId="0">
      <alignment vertical="center"/>
    </xf>
    <xf numFmtId="176" fontId="12" fillId="0" borderId="0">
      <alignment vertical="center"/>
    </xf>
    <xf numFmtId="176" fontId="12" fillId="0" borderId="0">
      <alignment vertical="center"/>
    </xf>
    <xf numFmtId="176" fontId="16" fillId="0" borderId="0"/>
  </cellStyleXfs>
  <cellXfs count="135">
    <xf numFmtId="0" fontId="0" fillId="0" borderId="0" xfId="0" applyFont="1">
      <alignment vertical="center"/>
    </xf>
    <xf numFmtId="0" fontId="1" fillId="0" borderId="0" xfId="3" applyFont="1">
      <alignment vertical="center"/>
    </xf>
    <xf numFmtId="0" fontId="2" fillId="0" borderId="0" xfId="3" applyFont="1" applyBorder="1" applyAlignment="1">
      <alignment vertical="center" wrapText="1"/>
    </xf>
    <xf numFmtId="0" fontId="3" fillId="0" borderId="0" xfId="3" applyFont="1" applyBorder="1" applyAlignment="1">
      <alignment vertical="center" wrapText="1"/>
    </xf>
    <xf numFmtId="0" fontId="5" fillId="0" borderId="0" xfId="3" applyFont="1" applyBorder="1" applyAlignment="1">
      <alignment horizontal="right" vertical="center" wrapText="1"/>
    </xf>
    <xf numFmtId="0" fontId="6" fillId="0" borderId="1" xfId="3" applyFont="1" applyBorder="1" applyAlignment="1">
      <alignment horizontal="center" vertical="center" wrapText="1"/>
    </xf>
    <xf numFmtId="0" fontId="9" fillId="0" borderId="1" xfId="3" applyFont="1" applyBorder="1" applyAlignment="1">
      <alignment horizontal="center" vertical="center" wrapText="1"/>
    </xf>
    <xf numFmtId="0" fontId="2" fillId="0" borderId="0" xfId="3" applyFont="1" applyBorder="1" applyAlignment="1">
      <alignment horizontal="center" vertical="center" wrapText="1"/>
    </xf>
    <xf numFmtId="0" fontId="9" fillId="0" borderId="1" xfId="3" applyFont="1" applyBorder="1" applyAlignment="1">
      <alignment horizontal="left" vertical="center" wrapText="1"/>
    </xf>
    <xf numFmtId="4" fontId="5" fillId="0" borderId="1" xfId="3" applyNumberFormat="1" applyFont="1" applyBorder="1" applyAlignment="1">
      <alignment horizontal="right" vertical="center" wrapText="1"/>
    </xf>
    <xf numFmtId="0" fontId="1" fillId="0" borderId="1" xfId="3" applyFont="1" applyBorder="1">
      <alignment vertical="center"/>
    </xf>
    <xf numFmtId="0" fontId="11" fillId="0" borderId="0" xfId="3" applyFont="1">
      <alignment vertical="center"/>
    </xf>
    <xf numFmtId="178" fontId="10" fillId="0" borderId="1" xfId="0" applyNumberFormat="1" applyFont="1" applyFill="1" applyBorder="1" applyAlignment="1">
      <alignment horizontal="center" vertical="center" wrapText="1"/>
    </xf>
    <xf numFmtId="43" fontId="10" fillId="0" borderId="1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179" fontId="10" fillId="0" borderId="1" xfId="0" applyNumberFormat="1" applyFont="1" applyFill="1" applyBorder="1" applyAlignment="1">
      <alignment horizontal="center" vertical="center"/>
    </xf>
    <xf numFmtId="10" fontId="10" fillId="0" borderId="1" xfId="0" applyNumberFormat="1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14" fontId="10" fillId="0" borderId="1" xfId="0" applyNumberFormat="1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8" fillId="0" borderId="0" xfId="0" applyFont="1" applyBorder="1" applyAlignment="1">
      <alignment vertical="center" wrapText="1"/>
    </xf>
    <xf numFmtId="0" fontId="10" fillId="0" borderId="0" xfId="0" applyFont="1" applyAlignment="1">
      <alignment vertical="center" wrapText="1"/>
    </xf>
    <xf numFmtId="0" fontId="20" fillId="0" borderId="0" xfId="0" applyFont="1" applyBorder="1" applyAlignment="1">
      <alignment vertical="center" wrapText="1"/>
    </xf>
    <xf numFmtId="0" fontId="21" fillId="0" borderId="0" xfId="0" applyFont="1" applyAlignment="1">
      <alignment vertical="center" wrapText="1"/>
    </xf>
    <xf numFmtId="0" fontId="22" fillId="0" borderId="1" xfId="0" applyFont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22" fillId="0" borderId="17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4" fontId="10" fillId="0" borderId="1" xfId="0" applyNumberFormat="1" applyFont="1" applyBorder="1" applyAlignment="1">
      <alignment horizontal="center" vertical="center"/>
    </xf>
    <xf numFmtId="4" fontId="10" fillId="0" borderId="1" xfId="0" applyNumberFormat="1" applyFont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 wrapText="1"/>
    </xf>
    <xf numFmtId="180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4" fontId="10" fillId="0" borderId="1" xfId="0" applyNumberFormat="1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14" fontId="10" fillId="0" borderId="1" xfId="0" applyNumberFormat="1" applyFont="1" applyBorder="1" applyAlignment="1">
      <alignment horizontal="center" vertical="center" wrapText="1"/>
    </xf>
    <xf numFmtId="10" fontId="10" fillId="0" borderId="1" xfId="0" applyNumberFormat="1" applyFont="1" applyBorder="1" applyAlignment="1">
      <alignment horizontal="center" vertical="center" wrapText="1"/>
    </xf>
    <xf numFmtId="0" fontId="17" fillId="0" borderId="0" xfId="0" applyFont="1">
      <alignment vertical="center"/>
    </xf>
    <xf numFmtId="0" fontId="17" fillId="0" borderId="0" xfId="0" applyFont="1" applyAlignment="1">
      <alignment vertical="center" wrapText="1"/>
    </xf>
    <xf numFmtId="4" fontId="10" fillId="0" borderId="1" xfId="0" applyNumberFormat="1" applyFont="1" applyFill="1" applyBorder="1" applyAlignment="1">
      <alignment horizontal="center" vertical="center" wrapText="1"/>
    </xf>
    <xf numFmtId="179" fontId="10" fillId="2" borderId="1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 wrapText="1"/>
    </xf>
    <xf numFmtId="4" fontId="10" fillId="0" borderId="1" xfId="1" applyNumberFormat="1" applyFont="1" applyFill="1" applyBorder="1" applyAlignment="1">
      <alignment horizontal="center" vertical="center"/>
    </xf>
    <xf numFmtId="4" fontId="10" fillId="0" borderId="1" xfId="1" applyNumberFormat="1" applyFont="1" applyBorder="1" applyAlignment="1">
      <alignment horizontal="center" vertical="center"/>
    </xf>
    <xf numFmtId="10" fontId="10" fillId="0" borderId="1" xfId="0" applyNumberFormat="1" applyFont="1" applyFill="1" applyBorder="1" applyAlignment="1">
      <alignment horizontal="center" vertical="center" wrapText="1"/>
    </xf>
    <xf numFmtId="14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0" fillId="0" borderId="6" xfId="0" applyFont="1" applyFill="1" applyBorder="1" applyAlignment="1">
      <alignment horizontal="left" vertical="center" wrapText="1"/>
    </xf>
    <xf numFmtId="0" fontId="10" fillId="0" borderId="6" xfId="0" applyFont="1" applyFill="1" applyBorder="1" applyAlignment="1">
      <alignment horizontal="center" vertical="center" wrapText="1"/>
    </xf>
    <xf numFmtId="4" fontId="10" fillId="0" borderId="6" xfId="0" applyNumberFormat="1" applyFont="1" applyFill="1" applyBorder="1" applyAlignment="1">
      <alignment horizontal="center" vertical="center" wrapText="1"/>
    </xf>
    <xf numFmtId="10" fontId="10" fillId="0" borderId="6" xfId="0" applyNumberFormat="1" applyFont="1" applyFill="1" applyBorder="1" applyAlignment="1">
      <alignment horizontal="center" vertical="center" wrapText="1"/>
    </xf>
    <xf numFmtId="14" fontId="10" fillId="0" borderId="6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4" fontId="10" fillId="0" borderId="7" xfId="0" applyNumberFormat="1" applyFont="1" applyFill="1" applyBorder="1" applyAlignment="1">
      <alignment horizontal="center" vertical="center" wrapText="1"/>
    </xf>
    <xf numFmtId="14" fontId="10" fillId="0" borderId="7" xfId="0" applyNumberFormat="1" applyFont="1" applyFill="1" applyBorder="1" applyAlignment="1">
      <alignment horizontal="center" vertical="center" wrapText="1"/>
    </xf>
    <xf numFmtId="10" fontId="10" fillId="0" borderId="7" xfId="0" applyNumberFormat="1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4" fontId="10" fillId="0" borderId="9" xfId="0" applyNumberFormat="1" applyFont="1" applyFill="1" applyBorder="1" applyAlignment="1">
      <alignment horizontal="center" vertical="center" wrapText="1"/>
    </xf>
    <xf numFmtId="14" fontId="10" fillId="0" borderId="10" xfId="0" applyNumberFormat="1" applyFont="1" applyFill="1" applyBorder="1" applyAlignment="1">
      <alignment horizontal="center" vertical="center" wrapText="1"/>
    </xf>
    <xf numFmtId="10" fontId="10" fillId="0" borderId="10" xfId="0" applyNumberFormat="1" applyFont="1" applyFill="1" applyBorder="1" applyAlignment="1">
      <alignment horizontal="center" vertical="center" wrapText="1"/>
    </xf>
    <xf numFmtId="0" fontId="17" fillId="0" borderId="0" xfId="0" applyFont="1" applyBorder="1" applyAlignment="1">
      <alignment vertical="center" wrapText="1"/>
    </xf>
    <xf numFmtId="0" fontId="23" fillId="0" borderId="1" xfId="3" applyFont="1" applyBorder="1" applyAlignment="1">
      <alignment horizontal="center" vertical="center" wrapText="1"/>
    </xf>
    <xf numFmtId="4" fontId="23" fillId="0" borderId="1" xfId="3" applyNumberFormat="1" applyFont="1" applyBorder="1" applyAlignment="1">
      <alignment horizontal="right" vertical="center" wrapText="1"/>
    </xf>
    <xf numFmtId="0" fontId="23" fillId="0" borderId="1" xfId="3" applyFont="1" applyBorder="1" applyAlignment="1">
      <alignment horizontal="left" vertical="center" wrapText="1"/>
    </xf>
    <xf numFmtId="0" fontId="23" fillId="0" borderId="1" xfId="3" applyFont="1" applyBorder="1" applyAlignment="1">
      <alignment vertical="center" wrapText="1"/>
    </xf>
    <xf numFmtId="0" fontId="23" fillId="0" borderId="0" xfId="3" applyFont="1" applyBorder="1" applyAlignment="1">
      <alignment horizontal="center" vertical="center" wrapText="1"/>
    </xf>
    <xf numFmtId="0" fontId="23" fillId="0" borderId="0" xfId="3" applyFont="1" applyBorder="1" applyAlignment="1">
      <alignment vertical="center" wrapText="1"/>
    </xf>
    <xf numFmtId="0" fontId="10" fillId="0" borderId="0" xfId="3" applyFont="1">
      <alignment vertical="center"/>
    </xf>
    <xf numFmtId="0" fontId="10" fillId="0" borderId="1" xfId="3" applyFont="1" applyBorder="1">
      <alignment vertical="center"/>
    </xf>
    <xf numFmtId="0" fontId="10" fillId="0" borderId="1" xfId="3" applyFont="1" applyBorder="1" applyAlignment="1">
      <alignment horizontal="center" vertical="center" wrapText="1"/>
    </xf>
    <xf numFmtId="4" fontId="10" fillId="0" borderId="1" xfId="3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177" fontId="10" fillId="0" borderId="1" xfId="0" applyNumberFormat="1" applyFont="1" applyBorder="1" applyAlignment="1">
      <alignment horizontal="center" vertical="center"/>
    </xf>
    <xf numFmtId="0" fontId="10" fillId="0" borderId="1" xfId="3" applyFont="1" applyBorder="1" applyAlignment="1">
      <alignment horizontal="left" vertical="center" wrapText="1"/>
    </xf>
    <xf numFmtId="4" fontId="10" fillId="0" borderId="1" xfId="3" applyNumberFormat="1" applyFont="1" applyBorder="1" applyAlignment="1">
      <alignment horizontal="right" vertical="center" wrapText="1"/>
    </xf>
    <xf numFmtId="0" fontId="10" fillId="0" borderId="1" xfId="3" applyFont="1" applyBorder="1" applyAlignment="1">
      <alignment horizontal="center" vertical="center"/>
    </xf>
    <xf numFmtId="0" fontId="10" fillId="0" borderId="0" xfId="3" applyFont="1" applyBorder="1" applyAlignment="1">
      <alignment vertical="center" wrapText="1"/>
    </xf>
    <xf numFmtId="0" fontId="10" fillId="0" borderId="0" xfId="3" applyFont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 wrapText="1"/>
    </xf>
    <xf numFmtId="0" fontId="6" fillId="0" borderId="22" xfId="0" applyFont="1" applyFill="1" applyBorder="1" applyAlignment="1">
      <alignment horizontal="center" vertical="center" wrapText="1"/>
    </xf>
    <xf numFmtId="180" fontId="1" fillId="0" borderId="1" xfId="3" applyNumberFormat="1" applyFont="1" applyBorder="1">
      <alignment vertical="center"/>
    </xf>
    <xf numFmtId="177" fontId="23" fillId="0" borderId="1" xfId="3" applyNumberFormat="1" applyFont="1" applyBorder="1" applyAlignment="1">
      <alignment horizontal="right" vertical="center" wrapText="1"/>
    </xf>
    <xf numFmtId="0" fontId="22" fillId="0" borderId="16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0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21" xfId="0" applyFont="1" applyFill="1" applyBorder="1" applyAlignment="1">
      <alignment horizontal="center" vertical="center" wrapText="1"/>
    </xf>
    <xf numFmtId="0" fontId="5" fillId="0" borderId="19" xfId="0" applyFont="1" applyBorder="1" applyAlignment="1">
      <alignment horizontal="right" vertical="center" wrapText="1"/>
    </xf>
    <xf numFmtId="4" fontId="10" fillId="0" borderId="5" xfId="0" applyNumberFormat="1" applyFont="1" applyFill="1" applyBorder="1" applyAlignment="1">
      <alignment horizontal="center" vertical="center" wrapText="1"/>
    </xf>
    <xf numFmtId="4" fontId="10" fillId="0" borderId="10" xfId="0" applyNumberFormat="1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left" vertical="center" wrapText="1"/>
    </xf>
    <xf numFmtId="0" fontId="22" fillId="0" borderId="12" xfId="0" applyFont="1" applyFill="1" applyBorder="1" applyAlignment="1">
      <alignment horizontal="center" vertical="center" wrapText="1"/>
    </xf>
    <xf numFmtId="0" fontId="22" fillId="0" borderId="13" xfId="0" applyFont="1" applyFill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 wrapText="1"/>
    </xf>
    <xf numFmtId="0" fontId="22" fillId="0" borderId="15" xfId="0" applyFont="1" applyBorder="1" applyAlignment="1">
      <alignment horizontal="center" vertical="center" wrapText="1"/>
    </xf>
    <xf numFmtId="0" fontId="22" fillId="0" borderId="14" xfId="0" applyFont="1" applyFill="1" applyBorder="1" applyAlignment="1">
      <alignment horizontal="center" vertical="center" wrapText="1"/>
    </xf>
    <xf numFmtId="0" fontId="22" fillId="0" borderId="18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21" fillId="0" borderId="19" xfId="0" applyFont="1" applyBorder="1" applyAlignment="1">
      <alignment horizontal="center" vertical="center" wrapText="1"/>
    </xf>
    <xf numFmtId="4" fontId="10" fillId="0" borderId="9" xfId="0" applyNumberFormat="1" applyFont="1" applyFill="1" applyBorder="1" applyAlignment="1">
      <alignment horizontal="center" vertical="center" wrapText="1"/>
    </xf>
    <xf numFmtId="4" fontId="10" fillId="0" borderId="5" xfId="0" applyNumberFormat="1" applyFont="1" applyBorder="1" applyAlignment="1">
      <alignment horizontal="center" vertical="center" wrapText="1"/>
    </xf>
    <xf numFmtId="4" fontId="10" fillId="0" borderId="9" xfId="0" applyNumberFormat="1" applyFont="1" applyBorder="1" applyAlignment="1">
      <alignment horizontal="center" vertical="center" wrapText="1"/>
    </xf>
    <xf numFmtId="4" fontId="10" fillId="0" borderId="10" xfId="0" applyNumberFormat="1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180" fontId="10" fillId="0" borderId="5" xfId="0" applyNumberFormat="1" applyFont="1" applyBorder="1" applyAlignment="1">
      <alignment horizontal="center" vertical="center" wrapText="1"/>
    </xf>
    <xf numFmtId="180" fontId="10" fillId="0" borderId="9" xfId="0" applyNumberFormat="1" applyFont="1" applyBorder="1" applyAlignment="1">
      <alignment horizontal="center" vertical="center" wrapText="1"/>
    </xf>
    <xf numFmtId="180" fontId="10" fillId="0" borderId="10" xfId="0" applyNumberFormat="1" applyFont="1" applyBorder="1" applyAlignment="1">
      <alignment horizontal="center" vertical="center" wrapText="1"/>
    </xf>
    <xf numFmtId="0" fontId="4" fillId="0" borderId="0" xfId="3" applyFont="1" applyBorder="1" applyAlignment="1">
      <alignment horizontal="center" vertical="center" wrapText="1"/>
    </xf>
    <xf numFmtId="0" fontId="8" fillId="0" borderId="1" xfId="3" applyFont="1" applyBorder="1" applyAlignment="1">
      <alignment horizontal="center" vertical="center" wrapText="1"/>
    </xf>
    <xf numFmtId="0" fontId="6" fillId="0" borderId="1" xfId="3" applyFont="1" applyBorder="1" applyAlignment="1">
      <alignment horizontal="center" vertical="center" wrapText="1"/>
    </xf>
  </cellXfs>
  <cellStyles count="9">
    <cellStyle name="常规" xfId="0" builtinId="0"/>
    <cellStyle name="常规 2" xfId="2"/>
    <cellStyle name="常规 2 2" xfId="6"/>
    <cellStyle name="常规 3" xfId="3"/>
    <cellStyle name="常规 3 2" xfId="5"/>
    <cellStyle name="常规 4" xfId="4"/>
    <cellStyle name="常规 4 2" xfId="7"/>
    <cellStyle name="常规 89" xfId="8"/>
    <cellStyle name="千位分隔" xfId="1" builtinId="3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FFFF0000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2"/>
  <sheetViews>
    <sheetView workbookViewId="0">
      <pane xSplit="2" ySplit="9" topLeftCell="C10" activePane="bottomRight" state="frozen"/>
      <selection pane="topRight"/>
      <selection pane="bottomLeft"/>
      <selection pane="bottomRight" activeCell="G16" sqref="G16"/>
    </sheetView>
  </sheetViews>
  <sheetFormatPr defaultColWidth="10" defaultRowHeight="13.5"/>
  <cols>
    <col min="1" max="1" width="9" style="22" hidden="1"/>
    <col min="2" max="2" width="25.625" style="22" customWidth="1"/>
    <col min="3" max="3" width="13.25" style="22" customWidth="1"/>
    <col min="4" max="4" width="12.25" style="22" customWidth="1"/>
    <col min="5" max="5" width="11.125" style="22" customWidth="1"/>
    <col min="6" max="6" width="13.625" style="22" customWidth="1"/>
    <col min="7" max="7" width="10.375" style="22" customWidth="1"/>
    <col min="8" max="8" width="11.25" style="22" customWidth="1"/>
    <col min="9" max="9" width="12.5" style="22" customWidth="1"/>
    <col min="10" max="10" width="13" style="22" customWidth="1"/>
    <col min="11" max="11" width="13.625" style="22" customWidth="1"/>
    <col min="12" max="12" width="12.375" style="22" customWidth="1"/>
    <col min="13" max="14" width="9" style="22" hidden="1"/>
    <col min="15" max="15" width="10.375" style="22" customWidth="1"/>
    <col min="16" max="16" width="9.75" style="22" customWidth="1"/>
    <col min="17" max="16384" width="10" style="22"/>
  </cols>
  <sheetData>
    <row r="1" spans="1:15" ht="67.5" hidden="1">
      <c r="A1" s="23">
        <v>0</v>
      </c>
      <c r="B1" s="23" t="s">
        <v>0</v>
      </c>
      <c r="C1" s="23" t="s">
        <v>1</v>
      </c>
      <c r="D1" s="23" t="s">
        <v>2</v>
      </c>
    </row>
    <row r="2" spans="1:15" ht="22.5" hidden="1">
      <c r="A2" s="23">
        <v>0</v>
      </c>
      <c r="B2" s="23" t="s">
        <v>3</v>
      </c>
      <c r="C2" s="23" t="s">
        <v>4</v>
      </c>
      <c r="D2" s="23" t="s">
        <v>5</v>
      </c>
      <c r="E2" s="23" t="s">
        <v>6</v>
      </c>
      <c r="F2" s="23" t="s">
        <v>7</v>
      </c>
    </row>
    <row r="3" spans="1:15" hidden="1">
      <c r="A3" s="23">
        <v>0</v>
      </c>
      <c r="B3" s="23" t="s">
        <v>8</v>
      </c>
      <c r="C3" s="23" t="s">
        <v>9</v>
      </c>
      <c r="E3" s="23" t="s">
        <v>10</v>
      </c>
      <c r="F3" s="23" t="s">
        <v>11</v>
      </c>
      <c r="G3" s="23" t="s">
        <v>12</v>
      </c>
      <c r="H3" s="23" t="s">
        <v>13</v>
      </c>
      <c r="I3" s="23" t="s">
        <v>14</v>
      </c>
      <c r="J3" s="23" t="s">
        <v>15</v>
      </c>
      <c r="K3" s="23" t="s">
        <v>16</v>
      </c>
      <c r="L3" s="23" t="s">
        <v>17</v>
      </c>
      <c r="M3" s="23" t="s">
        <v>18</v>
      </c>
      <c r="N3" s="23" t="s">
        <v>19</v>
      </c>
      <c r="O3" s="23" t="s">
        <v>20</v>
      </c>
    </row>
    <row r="4" spans="1:15" ht="27.95" customHeight="1">
      <c r="A4" s="23">
        <v>0</v>
      </c>
      <c r="B4" s="24" t="s">
        <v>21</v>
      </c>
    </row>
    <row r="5" spans="1:15" ht="27.95" customHeight="1">
      <c r="A5" s="23"/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</row>
    <row r="6" spans="1:15" ht="27.95" customHeight="1">
      <c r="A6" s="23">
        <v>0</v>
      </c>
      <c r="B6" s="99" t="s">
        <v>22</v>
      </c>
      <c r="C6" s="99"/>
      <c r="D6" s="99"/>
      <c r="E6" s="99"/>
      <c r="F6" s="99"/>
      <c r="G6" s="99"/>
      <c r="H6" s="99"/>
      <c r="I6" s="99"/>
      <c r="J6" s="99"/>
      <c r="K6" s="99"/>
      <c r="L6" s="99"/>
    </row>
    <row r="7" spans="1:15" ht="25.5" customHeight="1">
      <c r="A7" s="23">
        <v>0</v>
      </c>
      <c r="B7" s="26"/>
      <c r="C7" s="26"/>
      <c r="D7" s="26"/>
      <c r="E7" s="26"/>
      <c r="F7" s="26"/>
      <c r="G7" s="26"/>
      <c r="H7" s="26"/>
      <c r="I7" s="27"/>
      <c r="J7" s="26"/>
      <c r="K7" s="105" t="s">
        <v>23</v>
      </c>
      <c r="L7" s="105"/>
    </row>
    <row r="8" spans="1:15" ht="33" customHeight="1">
      <c r="A8" s="23">
        <v>0</v>
      </c>
      <c r="B8" s="16"/>
      <c r="C8" s="100" t="s">
        <v>24</v>
      </c>
      <c r="D8" s="100"/>
      <c r="E8" s="100"/>
      <c r="F8" s="100"/>
      <c r="G8" s="100"/>
      <c r="H8" s="100"/>
      <c r="I8" s="101" t="s">
        <v>25</v>
      </c>
      <c r="J8" s="102"/>
      <c r="K8" s="103" t="s">
        <v>26</v>
      </c>
      <c r="L8" s="104"/>
    </row>
    <row r="9" spans="1:15" ht="47.25" customHeight="1">
      <c r="A9" s="23">
        <v>0</v>
      </c>
      <c r="B9" s="16" t="s">
        <v>27</v>
      </c>
      <c r="C9" s="16" t="s">
        <v>28</v>
      </c>
      <c r="D9" s="16" t="s">
        <v>29</v>
      </c>
      <c r="E9" s="16" t="s">
        <v>30</v>
      </c>
      <c r="F9" s="16" t="s">
        <v>31</v>
      </c>
      <c r="G9" s="16" t="s">
        <v>32</v>
      </c>
      <c r="H9" s="16" t="s">
        <v>33</v>
      </c>
      <c r="I9" s="93"/>
      <c r="J9" s="21" t="s">
        <v>34</v>
      </c>
      <c r="K9" s="94"/>
      <c r="L9" s="95" t="s">
        <v>35</v>
      </c>
    </row>
    <row r="10" spans="1:15" s="46" customFormat="1" ht="46.5" customHeight="1">
      <c r="A10" s="45"/>
      <c r="B10" s="12" t="s">
        <v>39</v>
      </c>
      <c r="C10" s="36">
        <v>2105132</v>
      </c>
      <c r="D10" s="36" t="s">
        <v>36</v>
      </c>
      <c r="E10" s="13">
        <v>4</v>
      </c>
      <c r="F10" s="47">
        <v>44326</v>
      </c>
      <c r="G10" s="48">
        <v>3.4099999999999998E-2</v>
      </c>
      <c r="H10" s="36" t="s">
        <v>37</v>
      </c>
      <c r="I10" s="45">
        <v>23.98</v>
      </c>
      <c r="J10" s="13">
        <v>4</v>
      </c>
      <c r="K10" s="45">
        <v>13.09</v>
      </c>
      <c r="L10" s="45">
        <v>1.53</v>
      </c>
    </row>
    <row r="11" spans="1:15" s="46" customFormat="1" ht="50.25" customHeight="1">
      <c r="A11" s="45"/>
      <c r="B11" s="12" t="s">
        <v>39</v>
      </c>
      <c r="C11" s="36">
        <v>2105132</v>
      </c>
      <c r="D11" s="36" t="s">
        <v>36</v>
      </c>
      <c r="E11" s="13">
        <v>2</v>
      </c>
      <c r="F11" s="47">
        <v>44326</v>
      </c>
      <c r="G11" s="48">
        <v>3.4099999999999998E-2</v>
      </c>
      <c r="H11" s="36" t="s">
        <v>37</v>
      </c>
      <c r="I11" s="45">
        <v>23.26</v>
      </c>
      <c r="J11" s="13">
        <v>2</v>
      </c>
      <c r="K11" s="45">
        <v>6.46</v>
      </c>
      <c r="L11" s="45">
        <v>2</v>
      </c>
    </row>
    <row r="12" spans="1:15" s="46" customFormat="1" ht="50.25" customHeight="1">
      <c r="A12" s="45"/>
      <c r="B12" s="12" t="s">
        <v>39</v>
      </c>
      <c r="C12" s="36">
        <v>2105132</v>
      </c>
      <c r="D12" s="36" t="s">
        <v>36</v>
      </c>
      <c r="E12" s="13">
        <v>7.4999999999999997E-2</v>
      </c>
      <c r="F12" s="47">
        <v>44326</v>
      </c>
      <c r="G12" s="48">
        <v>3.4099999999999998E-2</v>
      </c>
      <c r="H12" s="36" t="s">
        <v>37</v>
      </c>
      <c r="I12" s="45">
        <v>0.24</v>
      </c>
      <c r="J12" s="13">
        <v>7.4999999999999997E-2</v>
      </c>
      <c r="K12" s="45">
        <v>7.6999999999999999E-2</v>
      </c>
      <c r="L12" s="45">
        <v>7.4999999999999997E-2</v>
      </c>
    </row>
  </sheetData>
  <autoFilter ref="A8:P9">
    <filterColumn colId="2" showButton="0"/>
    <filterColumn colId="3" showButton="0"/>
    <filterColumn colId="4" showButton="0"/>
    <filterColumn colId="5" showButton="0"/>
    <filterColumn colId="6" showButton="0"/>
    <filterColumn colId="8" showButton="0"/>
    <filterColumn colId="10" showButton="0"/>
  </autoFilter>
  <mergeCells count="5">
    <mergeCell ref="B6:L6"/>
    <mergeCell ref="C8:H8"/>
    <mergeCell ref="I8:J8"/>
    <mergeCell ref="K8:L8"/>
    <mergeCell ref="K7:L7"/>
  </mergeCells>
  <phoneticPr fontId="15" type="noConversion"/>
  <printOptions horizontalCentered="1"/>
  <pageMargins left="0.39305555555555599" right="0.39305555555555599" top="0.39305555555555599" bottom="0.39305555555555599" header="0" footer="0"/>
  <pageSetup paperSize="9" scale="93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5"/>
  <sheetViews>
    <sheetView workbookViewId="0">
      <pane xSplit="2" ySplit="8" topLeftCell="C9" activePane="bottomRight" state="frozen"/>
      <selection pane="topRight"/>
      <selection pane="bottomLeft"/>
      <selection pane="bottomRight" activeCell="B15" sqref="B15"/>
    </sheetView>
  </sheetViews>
  <sheetFormatPr defaultColWidth="10" defaultRowHeight="13.5"/>
  <cols>
    <col min="1" max="1" width="9" style="14" hidden="1"/>
    <col min="2" max="2" width="30.625" style="14" customWidth="1"/>
    <col min="3" max="3" width="16.125" style="14" customWidth="1"/>
    <col min="4" max="4" width="12.75" style="14" customWidth="1"/>
    <col min="5" max="5" width="14.875" style="14" customWidth="1"/>
    <col min="6" max="6" width="12.75" style="14" customWidth="1"/>
    <col min="7" max="8" width="9.125" style="14" customWidth="1"/>
    <col min="9" max="9" width="11.75" style="14" customWidth="1"/>
    <col min="10" max="10" width="15.875" style="14" customWidth="1"/>
    <col min="11" max="11" width="13.375" style="14" customWidth="1"/>
    <col min="12" max="12" width="14.75" style="14" customWidth="1"/>
    <col min="13" max="13" width="22.25" style="14" customWidth="1"/>
    <col min="14" max="16" width="13.375" style="14" customWidth="1"/>
    <col min="21" max="16384" width="10" style="14"/>
  </cols>
  <sheetData>
    <row r="1" spans="1:20" ht="45" hidden="1">
      <c r="A1" s="15">
        <v>0</v>
      </c>
      <c r="B1" s="15" t="s">
        <v>0</v>
      </c>
      <c r="C1" s="15" t="s">
        <v>40</v>
      </c>
    </row>
    <row r="2" spans="1:20" hidden="1">
      <c r="A2" s="15">
        <v>0</v>
      </c>
      <c r="B2" s="15" t="s">
        <v>3</v>
      </c>
      <c r="C2" s="15" t="s">
        <v>4</v>
      </c>
      <c r="D2" s="15" t="s">
        <v>5</v>
      </c>
      <c r="E2" s="15" t="s">
        <v>6</v>
      </c>
      <c r="F2" s="15" t="s">
        <v>41</v>
      </c>
      <c r="G2" s="15"/>
      <c r="H2" s="15"/>
    </row>
    <row r="3" spans="1:20" hidden="1">
      <c r="A3" s="15">
        <v>0</v>
      </c>
      <c r="B3" s="15" t="s">
        <v>8</v>
      </c>
      <c r="C3" s="15" t="s">
        <v>9</v>
      </c>
      <c r="E3" s="15" t="s">
        <v>10</v>
      </c>
      <c r="F3" s="15" t="s">
        <v>11</v>
      </c>
      <c r="G3" s="15" t="s">
        <v>12</v>
      </c>
      <c r="H3" s="15" t="s">
        <v>13</v>
      </c>
      <c r="I3" s="15" t="s">
        <v>42</v>
      </c>
      <c r="J3" s="15" t="s">
        <v>14</v>
      </c>
      <c r="K3" s="15" t="s">
        <v>15</v>
      </c>
      <c r="L3" s="15" t="s">
        <v>16</v>
      </c>
      <c r="M3" s="15" t="s">
        <v>17</v>
      </c>
      <c r="N3" s="15" t="s">
        <v>43</v>
      </c>
      <c r="O3" s="15"/>
      <c r="P3" s="15"/>
    </row>
    <row r="4" spans="1:20" ht="24.95" customHeight="1">
      <c r="A4" s="15">
        <v>0</v>
      </c>
      <c r="B4" s="30" t="s">
        <v>44</v>
      </c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</row>
    <row r="5" spans="1:20" ht="27.95" customHeight="1">
      <c r="A5" s="15">
        <v>0</v>
      </c>
      <c r="B5" s="110" t="s">
        <v>45</v>
      </c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</row>
    <row r="6" spans="1:20" ht="23.25" customHeight="1">
      <c r="A6" s="15">
        <v>0</v>
      </c>
      <c r="B6" s="32"/>
      <c r="C6" s="32"/>
      <c r="D6" s="32"/>
      <c r="E6" s="32"/>
      <c r="F6" s="32"/>
      <c r="G6" s="32"/>
      <c r="H6" s="32"/>
      <c r="I6" s="33"/>
      <c r="J6" s="33"/>
      <c r="K6" s="32"/>
      <c r="L6" s="32"/>
      <c r="M6" s="32"/>
      <c r="N6" s="119" t="s">
        <v>23</v>
      </c>
      <c r="O6" s="119"/>
      <c r="P6" s="33"/>
    </row>
    <row r="7" spans="1:20" ht="30" customHeight="1">
      <c r="A7" s="15">
        <v>0</v>
      </c>
      <c r="B7" s="34"/>
      <c r="C7" s="111" t="s">
        <v>24</v>
      </c>
      <c r="D7" s="111"/>
      <c r="E7" s="111"/>
      <c r="F7" s="111"/>
      <c r="G7" s="111"/>
      <c r="H7" s="111"/>
      <c r="I7" s="114" t="s">
        <v>46</v>
      </c>
      <c r="J7" s="112" t="s">
        <v>25</v>
      </c>
      <c r="K7" s="112"/>
      <c r="L7" s="113" t="s">
        <v>26</v>
      </c>
      <c r="M7" s="113"/>
      <c r="N7" s="116" t="s">
        <v>47</v>
      </c>
      <c r="O7" s="118" t="s">
        <v>106</v>
      </c>
      <c r="P7" s="35"/>
    </row>
    <row r="8" spans="1:20" ht="48" customHeight="1">
      <c r="A8" s="15">
        <v>0</v>
      </c>
      <c r="B8" s="34" t="s">
        <v>27</v>
      </c>
      <c r="C8" s="34" t="s">
        <v>28</v>
      </c>
      <c r="D8" s="34" t="s">
        <v>29</v>
      </c>
      <c r="E8" s="34" t="s">
        <v>30</v>
      </c>
      <c r="F8" s="34" t="s">
        <v>31</v>
      </c>
      <c r="G8" s="34" t="s">
        <v>32</v>
      </c>
      <c r="H8" s="34" t="s">
        <v>33</v>
      </c>
      <c r="I8" s="115"/>
      <c r="J8" s="98"/>
      <c r="K8" s="37" t="s">
        <v>34</v>
      </c>
      <c r="L8" s="98"/>
      <c r="M8" s="37" t="s">
        <v>110</v>
      </c>
      <c r="N8" s="117"/>
      <c r="O8" s="118"/>
      <c r="P8" s="35"/>
    </row>
    <row r="9" spans="1:20" s="50" customFormat="1" ht="48" customHeight="1">
      <c r="A9" s="75"/>
      <c r="B9" s="38" t="s">
        <v>53</v>
      </c>
      <c r="C9" s="28">
        <v>2271131</v>
      </c>
      <c r="D9" s="36" t="s">
        <v>49</v>
      </c>
      <c r="E9" s="51">
        <v>1.5</v>
      </c>
      <c r="F9" s="52">
        <v>44725</v>
      </c>
      <c r="G9" s="18">
        <v>3.27E-2</v>
      </c>
      <c r="H9" s="28" t="s">
        <v>50</v>
      </c>
      <c r="I9" s="38" t="s">
        <v>51</v>
      </c>
      <c r="J9" s="51">
        <v>31.69</v>
      </c>
      <c r="K9" s="39">
        <v>11.6</v>
      </c>
      <c r="L9" s="40">
        <v>0.1</v>
      </c>
      <c r="M9" s="39">
        <v>0.1</v>
      </c>
      <c r="N9" s="51">
        <v>0</v>
      </c>
      <c r="O9" s="51"/>
      <c r="P9" s="53"/>
      <c r="Q9" s="49"/>
      <c r="R9" s="49"/>
      <c r="S9" s="49"/>
      <c r="T9" s="49"/>
    </row>
    <row r="10" spans="1:20" s="50" customFormat="1" ht="48" customHeight="1">
      <c r="A10" s="75"/>
      <c r="B10" s="38" t="s">
        <v>54</v>
      </c>
      <c r="C10" s="28">
        <v>2271180</v>
      </c>
      <c r="D10" s="36" t="s">
        <v>49</v>
      </c>
      <c r="E10" s="51">
        <v>1.5</v>
      </c>
      <c r="F10" s="52">
        <v>44728</v>
      </c>
      <c r="G10" s="18">
        <v>3.2800000000000003E-2</v>
      </c>
      <c r="H10" s="28" t="s">
        <v>50</v>
      </c>
      <c r="I10" s="38" t="s">
        <v>51</v>
      </c>
      <c r="J10" s="51">
        <v>21.14</v>
      </c>
      <c r="K10" s="39">
        <v>11</v>
      </c>
      <c r="L10" s="40">
        <v>0.9</v>
      </c>
      <c r="M10" s="39">
        <v>0.9</v>
      </c>
      <c r="N10" s="51">
        <v>0</v>
      </c>
      <c r="O10" s="51"/>
      <c r="P10" s="53"/>
      <c r="Q10" s="49"/>
      <c r="R10" s="49"/>
      <c r="S10" s="49"/>
      <c r="T10" s="49"/>
    </row>
    <row r="11" spans="1:20" s="50" customFormat="1" ht="48" customHeight="1">
      <c r="A11" s="75" t="s">
        <v>38</v>
      </c>
      <c r="B11" s="38" t="s">
        <v>48</v>
      </c>
      <c r="C11" s="38">
        <v>2205230</v>
      </c>
      <c r="D11" s="36" t="s">
        <v>49</v>
      </c>
      <c r="E11" s="51">
        <v>3.7</v>
      </c>
      <c r="F11" s="52">
        <v>44610</v>
      </c>
      <c r="G11" s="18">
        <v>3.3099999999999997E-2</v>
      </c>
      <c r="H11" s="28" t="s">
        <v>50</v>
      </c>
      <c r="I11" s="38" t="s">
        <v>51</v>
      </c>
      <c r="J11" s="51">
        <v>34.86</v>
      </c>
      <c r="K11" s="39">
        <v>12</v>
      </c>
      <c r="L11" s="40">
        <v>2.63</v>
      </c>
      <c r="M11" s="39">
        <v>2.63</v>
      </c>
      <c r="N11" s="51">
        <v>0</v>
      </c>
      <c r="O11" s="51"/>
      <c r="P11" s="53"/>
      <c r="Q11" s="49"/>
      <c r="R11" s="49"/>
      <c r="S11" s="49"/>
      <c r="T11" s="49"/>
    </row>
    <row r="12" spans="1:20" s="50" customFormat="1" ht="46.5" customHeight="1">
      <c r="A12" s="29">
        <v>30</v>
      </c>
      <c r="B12" s="38" t="s">
        <v>53</v>
      </c>
      <c r="C12" s="28">
        <v>2271131</v>
      </c>
      <c r="D12" s="36" t="s">
        <v>49</v>
      </c>
      <c r="E12" s="51">
        <v>1.4</v>
      </c>
      <c r="F12" s="52">
        <v>44725</v>
      </c>
      <c r="G12" s="18">
        <v>3.27E-2</v>
      </c>
      <c r="H12" s="28" t="s">
        <v>50</v>
      </c>
      <c r="I12" s="108" t="s">
        <v>51</v>
      </c>
      <c r="J12" s="106">
        <v>15.97</v>
      </c>
      <c r="K12" s="106">
        <v>12.7</v>
      </c>
      <c r="L12" s="106">
        <v>0.91</v>
      </c>
      <c r="M12" s="106">
        <v>0.91</v>
      </c>
      <c r="N12" s="106">
        <v>0</v>
      </c>
      <c r="O12" s="51"/>
      <c r="P12" s="53"/>
      <c r="Q12" s="49"/>
      <c r="R12" s="49"/>
      <c r="S12" s="49"/>
      <c r="T12" s="49"/>
    </row>
    <row r="13" spans="1:20" s="50" customFormat="1" ht="46.5" customHeight="1">
      <c r="A13" s="29">
        <v>39</v>
      </c>
      <c r="B13" s="38" t="s">
        <v>57</v>
      </c>
      <c r="C13" s="28">
        <v>2005879</v>
      </c>
      <c r="D13" s="36" t="s">
        <v>49</v>
      </c>
      <c r="E13" s="51">
        <v>1.0940000000000001</v>
      </c>
      <c r="F13" s="52">
        <v>44069</v>
      </c>
      <c r="G13" s="18">
        <v>3.8399999999999997E-2</v>
      </c>
      <c r="H13" s="28" t="s">
        <v>50</v>
      </c>
      <c r="I13" s="109"/>
      <c r="J13" s="107"/>
      <c r="K13" s="107"/>
      <c r="L13" s="107"/>
      <c r="M13" s="107"/>
      <c r="N13" s="107"/>
      <c r="O13" s="51"/>
      <c r="P13" s="53"/>
      <c r="Q13" s="49"/>
      <c r="R13" s="49"/>
      <c r="S13" s="49"/>
      <c r="T13" s="49"/>
    </row>
    <row r="14" spans="1:20" s="50" customFormat="1" ht="63" customHeight="1">
      <c r="A14" s="75" t="s">
        <v>38</v>
      </c>
      <c r="B14" s="38" t="s">
        <v>55</v>
      </c>
      <c r="C14" s="36">
        <v>173716</v>
      </c>
      <c r="D14" s="36" t="s">
        <v>49</v>
      </c>
      <c r="E14" s="54">
        <v>0.65</v>
      </c>
      <c r="F14" s="17">
        <v>44357</v>
      </c>
      <c r="G14" s="18">
        <v>3.8300000000000001E-2</v>
      </c>
      <c r="H14" s="28" t="s">
        <v>50</v>
      </c>
      <c r="I14" s="108" t="s">
        <v>51</v>
      </c>
      <c r="J14" s="106">
        <v>16.37</v>
      </c>
      <c r="K14" s="106">
        <f>82500/10000</f>
        <v>8.25</v>
      </c>
      <c r="L14" s="106">
        <v>3.25</v>
      </c>
      <c r="M14" s="106">
        <v>3.25</v>
      </c>
      <c r="N14" s="106">
        <v>0</v>
      </c>
      <c r="O14" s="51"/>
      <c r="P14" s="53"/>
      <c r="Q14" s="49"/>
      <c r="R14" s="49"/>
      <c r="S14" s="49"/>
      <c r="T14" s="49"/>
    </row>
    <row r="15" spans="1:20" s="50" customFormat="1" ht="40.5">
      <c r="B15" s="38" t="s">
        <v>58</v>
      </c>
      <c r="C15" s="36">
        <v>173871</v>
      </c>
      <c r="D15" s="36" t="s">
        <v>49</v>
      </c>
      <c r="E15" s="54">
        <v>2.6</v>
      </c>
      <c r="F15" s="17">
        <v>44497</v>
      </c>
      <c r="G15" s="18">
        <v>3.6200000000000003E-2</v>
      </c>
      <c r="H15" s="19" t="s">
        <v>50</v>
      </c>
      <c r="I15" s="109"/>
      <c r="J15" s="107"/>
      <c r="K15" s="107"/>
      <c r="L15" s="107"/>
      <c r="M15" s="107"/>
      <c r="N15" s="107"/>
      <c r="O15" s="51"/>
      <c r="P15" s="53"/>
      <c r="Q15" s="49"/>
      <c r="R15" s="49"/>
      <c r="S15" s="49"/>
      <c r="T15" s="49"/>
    </row>
    <row r="16" spans="1:20" s="50" customFormat="1" ht="44.25" customHeight="1">
      <c r="B16" s="38" t="s">
        <v>55</v>
      </c>
      <c r="C16" s="36">
        <v>173716</v>
      </c>
      <c r="D16" s="36" t="s">
        <v>49</v>
      </c>
      <c r="E16" s="54">
        <v>0.6</v>
      </c>
      <c r="F16" s="17">
        <v>44357</v>
      </c>
      <c r="G16" s="18">
        <v>3.8300000000000001E-2</v>
      </c>
      <c r="H16" s="28" t="s">
        <v>50</v>
      </c>
      <c r="I16" s="108" t="s">
        <v>51</v>
      </c>
      <c r="J16" s="106">
        <v>13.8</v>
      </c>
      <c r="K16" s="106">
        <f>90000/10000</f>
        <v>9</v>
      </c>
      <c r="L16" s="106">
        <v>2.2999999999999998</v>
      </c>
      <c r="M16" s="106">
        <v>2.2999999999999998</v>
      </c>
      <c r="N16" s="106">
        <v>0</v>
      </c>
      <c r="O16" s="51"/>
      <c r="P16" s="53"/>
      <c r="Q16" s="49"/>
      <c r="R16" s="49"/>
      <c r="S16" s="49"/>
      <c r="T16" s="49"/>
    </row>
    <row r="17" spans="2:20" s="50" customFormat="1" ht="45" customHeight="1">
      <c r="B17" s="38" t="s">
        <v>58</v>
      </c>
      <c r="C17" s="36">
        <v>173871</v>
      </c>
      <c r="D17" s="36" t="s">
        <v>49</v>
      </c>
      <c r="E17" s="54">
        <v>1.7</v>
      </c>
      <c r="F17" s="17">
        <v>44497</v>
      </c>
      <c r="G17" s="18">
        <v>3.6200000000000003E-2</v>
      </c>
      <c r="H17" s="19" t="s">
        <v>50</v>
      </c>
      <c r="I17" s="109"/>
      <c r="J17" s="107"/>
      <c r="K17" s="107"/>
      <c r="L17" s="107"/>
      <c r="M17" s="107"/>
      <c r="N17" s="107"/>
      <c r="O17" s="51"/>
      <c r="P17" s="53"/>
      <c r="Q17" s="49"/>
      <c r="R17" s="49"/>
      <c r="S17" s="49"/>
      <c r="T17" s="49"/>
    </row>
    <row r="18" spans="2:20" s="50" customFormat="1" ht="40.5">
      <c r="B18" s="38" t="s">
        <v>56</v>
      </c>
      <c r="C18" s="38">
        <v>173717</v>
      </c>
      <c r="D18" s="36" t="s">
        <v>49</v>
      </c>
      <c r="E18" s="54">
        <v>0.5</v>
      </c>
      <c r="F18" s="17">
        <v>44357</v>
      </c>
      <c r="G18" s="18">
        <v>3.8600000000000002E-2</v>
      </c>
      <c r="H18" s="28" t="s">
        <v>52</v>
      </c>
      <c r="I18" s="108" t="s">
        <v>51</v>
      </c>
      <c r="J18" s="106">
        <v>34.1</v>
      </c>
      <c r="K18" s="106">
        <f>170000/10000</f>
        <v>17</v>
      </c>
      <c r="L18" s="106">
        <v>2.2000000000000002</v>
      </c>
      <c r="M18" s="106">
        <v>2.2000000000000002</v>
      </c>
      <c r="N18" s="106">
        <v>0</v>
      </c>
      <c r="O18" s="51"/>
      <c r="P18" s="53"/>
      <c r="Q18" s="49"/>
      <c r="R18" s="49"/>
      <c r="S18" s="49"/>
      <c r="T18" s="49"/>
    </row>
    <row r="19" spans="2:20" s="50" customFormat="1" ht="44.25" customHeight="1">
      <c r="B19" s="38" t="s">
        <v>59</v>
      </c>
      <c r="C19" s="38">
        <v>104934</v>
      </c>
      <c r="D19" s="36" t="s">
        <v>49</v>
      </c>
      <c r="E19" s="54">
        <v>1.7</v>
      </c>
      <c r="F19" s="17">
        <v>44092</v>
      </c>
      <c r="G19" s="18">
        <v>4.07E-2</v>
      </c>
      <c r="H19" s="28" t="s">
        <v>52</v>
      </c>
      <c r="I19" s="109"/>
      <c r="J19" s="107"/>
      <c r="K19" s="107"/>
      <c r="L19" s="107"/>
      <c r="M19" s="107"/>
      <c r="N19" s="107"/>
      <c r="O19" s="51"/>
      <c r="P19" s="53"/>
      <c r="Q19" s="49"/>
      <c r="R19" s="49"/>
      <c r="S19" s="49"/>
      <c r="T19" s="49"/>
    </row>
    <row r="20" spans="2:20" s="50" customFormat="1" ht="40.5">
      <c r="B20" s="38" t="s">
        <v>56</v>
      </c>
      <c r="C20" s="38">
        <v>173717</v>
      </c>
      <c r="D20" s="36" t="s">
        <v>49</v>
      </c>
      <c r="E20" s="54">
        <v>2.6</v>
      </c>
      <c r="F20" s="17">
        <v>44357</v>
      </c>
      <c r="G20" s="18">
        <v>3.8600000000000002E-2</v>
      </c>
      <c r="H20" s="28" t="s">
        <v>52</v>
      </c>
      <c r="I20" s="108" t="s">
        <v>51</v>
      </c>
      <c r="J20" s="106">
        <v>28.72</v>
      </c>
      <c r="K20" s="106">
        <f>100000/10000</f>
        <v>10</v>
      </c>
      <c r="L20" s="106">
        <v>4.66</v>
      </c>
      <c r="M20" s="106">
        <v>2.84</v>
      </c>
      <c r="N20" s="106">
        <v>0</v>
      </c>
      <c r="O20" s="51"/>
      <c r="P20" s="53"/>
      <c r="Q20" s="49"/>
      <c r="R20" s="49"/>
      <c r="S20" s="49"/>
      <c r="T20" s="49"/>
    </row>
    <row r="21" spans="2:20" s="50" customFormat="1" ht="40.5">
      <c r="B21" s="38" t="s">
        <v>60</v>
      </c>
      <c r="C21" s="38">
        <v>173873</v>
      </c>
      <c r="D21" s="36" t="s">
        <v>49</v>
      </c>
      <c r="E21" s="54">
        <v>2.2000000000000002</v>
      </c>
      <c r="F21" s="17">
        <v>44497</v>
      </c>
      <c r="G21" s="18">
        <v>3.6700000000000003E-2</v>
      </c>
      <c r="H21" s="28" t="s">
        <v>52</v>
      </c>
      <c r="I21" s="109"/>
      <c r="J21" s="107"/>
      <c r="K21" s="107"/>
      <c r="L21" s="107"/>
      <c r="M21" s="107"/>
      <c r="N21" s="107"/>
      <c r="O21" s="51"/>
      <c r="P21" s="53"/>
      <c r="Q21" s="49"/>
      <c r="R21" s="49"/>
      <c r="S21" s="49"/>
      <c r="T21" s="49"/>
    </row>
    <row r="22" spans="2:20" s="50" customFormat="1" ht="40.5">
      <c r="B22" s="38" t="s">
        <v>58</v>
      </c>
      <c r="C22" s="36">
        <v>173871</v>
      </c>
      <c r="D22" s="36" t="s">
        <v>49</v>
      </c>
      <c r="E22" s="54">
        <v>2.5</v>
      </c>
      <c r="F22" s="17">
        <v>44497</v>
      </c>
      <c r="G22" s="18">
        <v>3.6200000000000003E-2</v>
      </c>
      <c r="H22" s="19" t="s">
        <v>50</v>
      </c>
      <c r="I22" s="38" t="s">
        <v>51</v>
      </c>
      <c r="J22" s="40">
        <v>26.66</v>
      </c>
      <c r="K22" s="40">
        <f>125400/10000</f>
        <v>12.54</v>
      </c>
      <c r="L22" s="40">
        <v>2.5</v>
      </c>
      <c r="M22" s="55">
        <v>2.5</v>
      </c>
      <c r="N22" s="42">
        <v>0</v>
      </c>
      <c r="O22" s="43"/>
      <c r="P22" s="53"/>
      <c r="Q22" s="49"/>
      <c r="R22" s="49"/>
      <c r="S22" s="49"/>
      <c r="T22" s="49"/>
    </row>
    <row r="23" spans="2:20" s="50" customFormat="1" ht="44.25" customHeight="1">
      <c r="B23" s="38" t="s">
        <v>58</v>
      </c>
      <c r="C23" s="36">
        <v>173871</v>
      </c>
      <c r="D23" s="36" t="s">
        <v>49</v>
      </c>
      <c r="E23" s="54">
        <v>3</v>
      </c>
      <c r="F23" s="20">
        <v>44497</v>
      </c>
      <c r="G23" s="18">
        <v>3.6200000000000003E-2</v>
      </c>
      <c r="H23" s="28" t="s">
        <v>50</v>
      </c>
      <c r="I23" s="38" t="s">
        <v>51</v>
      </c>
      <c r="J23" s="106">
        <v>52</v>
      </c>
      <c r="K23" s="106">
        <f>200000/10000</f>
        <v>20</v>
      </c>
      <c r="L23" s="121">
        <v>5.64</v>
      </c>
      <c r="M23" s="121">
        <v>5.64</v>
      </c>
      <c r="N23" s="129">
        <v>0</v>
      </c>
      <c r="O23" s="43"/>
      <c r="P23" s="53"/>
      <c r="Q23" s="49"/>
      <c r="R23" s="49"/>
      <c r="S23" s="49"/>
      <c r="T23" s="49"/>
    </row>
    <row r="24" spans="2:20" s="50" customFormat="1" ht="40.5">
      <c r="B24" s="38" t="s">
        <v>61</v>
      </c>
      <c r="C24" s="38" t="s">
        <v>62</v>
      </c>
      <c r="D24" s="38" t="s">
        <v>49</v>
      </c>
      <c r="E24" s="51">
        <v>1.5</v>
      </c>
      <c r="F24" s="20">
        <v>43888</v>
      </c>
      <c r="G24" s="56">
        <v>3.44E-2</v>
      </c>
      <c r="H24" s="38" t="s">
        <v>50</v>
      </c>
      <c r="I24" s="38" t="s">
        <v>51</v>
      </c>
      <c r="J24" s="120"/>
      <c r="K24" s="120"/>
      <c r="L24" s="122"/>
      <c r="M24" s="122"/>
      <c r="N24" s="130"/>
      <c r="O24" s="44"/>
      <c r="P24" s="53"/>
      <c r="Q24" s="49"/>
      <c r="R24" s="49"/>
      <c r="S24" s="49"/>
      <c r="T24" s="49"/>
    </row>
    <row r="25" spans="2:20" s="50" customFormat="1" ht="40.5">
      <c r="B25" s="38" t="s">
        <v>63</v>
      </c>
      <c r="C25" s="38" t="s">
        <v>64</v>
      </c>
      <c r="D25" s="38" t="s">
        <v>49</v>
      </c>
      <c r="E25" s="51">
        <v>3.7360000000000002</v>
      </c>
      <c r="F25" s="57">
        <v>44069</v>
      </c>
      <c r="G25" s="56">
        <v>3.8399999999999997E-2</v>
      </c>
      <c r="H25" s="38" t="s">
        <v>50</v>
      </c>
      <c r="I25" s="38" t="s">
        <v>51</v>
      </c>
      <c r="J25" s="107"/>
      <c r="K25" s="107"/>
      <c r="L25" s="123"/>
      <c r="M25" s="123"/>
      <c r="N25" s="131"/>
      <c r="O25" s="44"/>
      <c r="P25" s="53"/>
      <c r="Q25" s="49"/>
      <c r="R25" s="49"/>
      <c r="S25" s="49"/>
      <c r="T25" s="49"/>
    </row>
    <row r="26" spans="2:20" s="50" customFormat="1" ht="40.5">
      <c r="B26" s="38" t="s">
        <v>65</v>
      </c>
      <c r="C26" s="38" t="s">
        <v>66</v>
      </c>
      <c r="D26" s="58" t="s">
        <v>67</v>
      </c>
      <c r="E26" s="51">
        <v>1.2</v>
      </c>
      <c r="F26" s="57">
        <v>44069</v>
      </c>
      <c r="G26" s="56">
        <v>3.2500000000000001E-2</v>
      </c>
      <c r="H26" s="38" t="s">
        <v>37</v>
      </c>
      <c r="I26" s="28" t="s">
        <v>68</v>
      </c>
      <c r="J26" s="124">
        <v>22.09</v>
      </c>
      <c r="K26" s="126">
        <v>17.5</v>
      </c>
      <c r="L26" s="121">
        <v>4</v>
      </c>
      <c r="M26" s="121">
        <v>3.2</v>
      </c>
      <c r="N26" s="121">
        <v>5.96</v>
      </c>
      <c r="O26" s="44"/>
      <c r="P26" s="53"/>
      <c r="Q26" s="49"/>
      <c r="R26" s="49"/>
      <c r="S26" s="49"/>
      <c r="T26" s="49"/>
    </row>
    <row r="27" spans="2:20" s="50" customFormat="1" ht="40.5">
      <c r="B27" s="59" t="s">
        <v>69</v>
      </c>
      <c r="C27" s="60" t="s">
        <v>70</v>
      </c>
      <c r="D27" s="59" t="s">
        <v>67</v>
      </c>
      <c r="E27" s="61">
        <v>2</v>
      </c>
      <c r="F27" s="57">
        <v>43591</v>
      </c>
      <c r="G27" s="62">
        <v>3.9E-2</v>
      </c>
      <c r="H27" s="60" t="s">
        <v>37</v>
      </c>
      <c r="I27" s="28" t="s">
        <v>68</v>
      </c>
      <c r="J27" s="125"/>
      <c r="K27" s="127"/>
      <c r="L27" s="123"/>
      <c r="M27" s="123"/>
      <c r="N27" s="123"/>
      <c r="O27" s="44"/>
      <c r="P27" s="53"/>
      <c r="Q27" s="49"/>
      <c r="R27" s="49"/>
      <c r="S27" s="49"/>
      <c r="T27" s="49"/>
    </row>
    <row r="28" spans="2:20" s="50" customFormat="1" ht="40.5">
      <c r="B28" s="38" t="s">
        <v>65</v>
      </c>
      <c r="C28" s="38" t="s">
        <v>66</v>
      </c>
      <c r="D28" s="58" t="s">
        <v>67</v>
      </c>
      <c r="E28" s="51">
        <v>0.5</v>
      </c>
      <c r="F28" s="57">
        <v>44069</v>
      </c>
      <c r="G28" s="56">
        <v>3.2500000000000001E-2</v>
      </c>
      <c r="H28" s="38" t="s">
        <v>37</v>
      </c>
      <c r="I28" s="28" t="s">
        <v>68</v>
      </c>
      <c r="J28" s="124">
        <v>22.71</v>
      </c>
      <c r="K28" s="126">
        <v>18</v>
      </c>
      <c r="L28" s="121">
        <v>4.42</v>
      </c>
      <c r="M28" s="121">
        <v>3.5</v>
      </c>
      <c r="N28" s="121">
        <v>0.14000000000000001</v>
      </c>
      <c r="O28" s="44"/>
      <c r="P28" s="53"/>
      <c r="Q28" s="49"/>
      <c r="R28" s="49"/>
      <c r="S28" s="49"/>
      <c r="T28" s="49"/>
    </row>
    <row r="29" spans="2:20" s="50" customFormat="1" ht="40.5">
      <c r="B29" s="59" t="s">
        <v>71</v>
      </c>
      <c r="C29" s="60" t="s">
        <v>72</v>
      </c>
      <c r="D29" s="59" t="s">
        <v>67</v>
      </c>
      <c r="E29" s="61">
        <v>3</v>
      </c>
      <c r="F29" s="63">
        <v>43672</v>
      </c>
      <c r="G29" s="62">
        <v>3.4099999999999998E-2</v>
      </c>
      <c r="H29" s="60" t="s">
        <v>37</v>
      </c>
      <c r="I29" s="28" t="s">
        <v>68</v>
      </c>
      <c r="J29" s="125"/>
      <c r="K29" s="127"/>
      <c r="L29" s="123"/>
      <c r="M29" s="123"/>
      <c r="N29" s="123"/>
      <c r="O29" s="44"/>
      <c r="P29" s="53"/>
      <c r="Q29" s="49"/>
      <c r="R29" s="49"/>
      <c r="S29" s="49"/>
      <c r="T29" s="49"/>
    </row>
    <row r="30" spans="2:20" s="50" customFormat="1" ht="40.5">
      <c r="B30" s="38" t="s">
        <v>65</v>
      </c>
      <c r="C30" s="38" t="s">
        <v>66</v>
      </c>
      <c r="D30" s="58" t="s">
        <v>67</v>
      </c>
      <c r="E30" s="51">
        <v>1</v>
      </c>
      <c r="F30" s="57">
        <v>44069</v>
      </c>
      <c r="G30" s="56">
        <v>3.2500000000000001E-2</v>
      </c>
      <c r="H30" s="64" t="s">
        <v>37</v>
      </c>
      <c r="I30" s="28" t="s">
        <v>68</v>
      </c>
      <c r="J30" s="124">
        <v>24.39</v>
      </c>
      <c r="K30" s="126">
        <v>19.5</v>
      </c>
      <c r="L30" s="121">
        <v>2.5</v>
      </c>
      <c r="M30" s="121">
        <v>2</v>
      </c>
      <c r="N30" s="121">
        <v>16.559999999999999</v>
      </c>
      <c r="O30" s="44"/>
      <c r="P30" s="53"/>
      <c r="Q30" s="49"/>
      <c r="R30" s="49"/>
      <c r="S30" s="49"/>
      <c r="T30" s="49"/>
    </row>
    <row r="31" spans="2:20" s="50" customFormat="1" ht="40.5">
      <c r="B31" s="59" t="s">
        <v>71</v>
      </c>
      <c r="C31" s="60" t="s">
        <v>72</v>
      </c>
      <c r="D31" s="59" t="s">
        <v>67</v>
      </c>
      <c r="E31" s="51">
        <v>1</v>
      </c>
      <c r="F31" s="63">
        <v>43672</v>
      </c>
      <c r="G31" s="62">
        <v>3.4099999999999998E-2</v>
      </c>
      <c r="H31" s="60" t="s">
        <v>37</v>
      </c>
      <c r="I31" s="28" t="s">
        <v>68</v>
      </c>
      <c r="J31" s="125"/>
      <c r="K31" s="127"/>
      <c r="L31" s="123"/>
      <c r="M31" s="123"/>
      <c r="N31" s="123"/>
      <c r="O31" s="44"/>
      <c r="P31" s="53"/>
      <c r="Q31" s="49"/>
      <c r="R31" s="49"/>
      <c r="S31" s="49"/>
      <c r="T31" s="49"/>
    </row>
    <row r="32" spans="2:20" s="50" customFormat="1" ht="40.5">
      <c r="B32" s="65" t="s">
        <v>73</v>
      </c>
      <c r="C32" s="65" t="s">
        <v>74</v>
      </c>
      <c r="D32" s="65" t="s">
        <v>49</v>
      </c>
      <c r="E32" s="66">
        <v>1</v>
      </c>
      <c r="F32" s="67">
        <v>43969</v>
      </c>
      <c r="G32" s="68">
        <v>2.93E-2</v>
      </c>
      <c r="H32" s="69" t="s">
        <v>37</v>
      </c>
      <c r="I32" s="41" t="s">
        <v>51</v>
      </c>
      <c r="J32" s="124">
        <v>4.3099999999999996</v>
      </c>
      <c r="K32" s="128">
        <v>3</v>
      </c>
      <c r="L32" s="121">
        <v>2</v>
      </c>
      <c r="M32" s="121">
        <v>1.8</v>
      </c>
      <c r="N32" s="121">
        <v>0.28000000000000003</v>
      </c>
      <c r="O32" s="44"/>
      <c r="P32" s="53"/>
      <c r="Q32" s="49"/>
      <c r="R32" s="49"/>
      <c r="S32" s="49"/>
      <c r="T32" s="49"/>
    </row>
    <row r="33" spans="2:20" s="50" customFormat="1" ht="40.5">
      <c r="B33" s="70" t="s">
        <v>75</v>
      </c>
      <c r="C33" s="38" t="s">
        <v>76</v>
      </c>
      <c r="D33" s="38" t="s">
        <v>49</v>
      </c>
      <c r="E33" s="51">
        <v>0.8</v>
      </c>
      <c r="F33" s="57">
        <v>44091</v>
      </c>
      <c r="G33" s="56">
        <v>3.3700000000000001E-2</v>
      </c>
      <c r="H33" s="38" t="s">
        <v>37</v>
      </c>
      <c r="I33" s="38" t="s">
        <v>51</v>
      </c>
      <c r="J33" s="125"/>
      <c r="K33" s="127"/>
      <c r="L33" s="123"/>
      <c r="M33" s="123"/>
      <c r="N33" s="123"/>
      <c r="O33" s="44"/>
      <c r="P33" s="53"/>
      <c r="Q33" s="49"/>
      <c r="R33" s="49"/>
      <c r="S33" s="49"/>
      <c r="T33" s="49"/>
    </row>
    <row r="34" spans="2:20" s="50" customFormat="1" ht="40.5">
      <c r="B34" s="71" t="s">
        <v>75</v>
      </c>
      <c r="C34" s="65" t="s">
        <v>76</v>
      </c>
      <c r="D34" s="69" t="s">
        <v>49</v>
      </c>
      <c r="E34" s="72">
        <v>1</v>
      </c>
      <c r="F34" s="73">
        <v>44091</v>
      </c>
      <c r="G34" s="74">
        <v>3.3700000000000001E-2</v>
      </c>
      <c r="H34" s="53" t="s">
        <v>37</v>
      </c>
      <c r="I34" s="38" t="s">
        <v>51</v>
      </c>
      <c r="J34" s="124">
        <v>10.5</v>
      </c>
      <c r="K34" s="126">
        <v>2</v>
      </c>
      <c r="L34" s="121">
        <v>4.13</v>
      </c>
      <c r="M34" s="121">
        <v>2</v>
      </c>
      <c r="N34" s="121">
        <v>0</v>
      </c>
      <c r="O34" s="44"/>
      <c r="P34" s="53"/>
      <c r="Q34" s="49"/>
      <c r="R34" s="49"/>
      <c r="S34" s="49"/>
      <c r="T34" s="49"/>
    </row>
    <row r="35" spans="2:20" s="50" customFormat="1" ht="40.5">
      <c r="B35" s="38" t="s">
        <v>77</v>
      </c>
      <c r="C35" s="38" t="s">
        <v>78</v>
      </c>
      <c r="D35" s="38" t="s">
        <v>49</v>
      </c>
      <c r="E35" s="51">
        <v>1</v>
      </c>
      <c r="F35" s="20">
        <v>43888</v>
      </c>
      <c r="G35" s="18">
        <v>3.0800000000000001E-2</v>
      </c>
      <c r="H35" s="38" t="s">
        <v>37</v>
      </c>
      <c r="I35" s="38" t="s">
        <v>51</v>
      </c>
      <c r="J35" s="125"/>
      <c r="K35" s="127"/>
      <c r="L35" s="123"/>
      <c r="M35" s="123"/>
      <c r="N35" s="123"/>
      <c r="O35" s="44"/>
      <c r="P35" s="53"/>
      <c r="Q35" s="49"/>
      <c r="R35" s="49"/>
      <c r="S35" s="49"/>
      <c r="T35" s="49"/>
    </row>
  </sheetData>
  <mergeCells count="68">
    <mergeCell ref="N34:N35"/>
    <mergeCell ref="N23:N25"/>
    <mergeCell ref="N26:N27"/>
    <mergeCell ref="N28:N29"/>
    <mergeCell ref="N30:N31"/>
    <mergeCell ref="N32:N33"/>
    <mergeCell ref="J34:J35"/>
    <mergeCell ref="L34:L35"/>
    <mergeCell ref="M34:M35"/>
    <mergeCell ref="M32:M33"/>
    <mergeCell ref="L32:L33"/>
    <mergeCell ref="K34:K35"/>
    <mergeCell ref="M28:M29"/>
    <mergeCell ref="M30:M31"/>
    <mergeCell ref="J28:J29"/>
    <mergeCell ref="J30:J31"/>
    <mergeCell ref="J32:J33"/>
    <mergeCell ref="L28:L29"/>
    <mergeCell ref="L30:L31"/>
    <mergeCell ref="K28:K29"/>
    <mergeCell ref="K30:K31"/>
    <mergeCell ref="K32:K33"/>
    <mergeCell ref="J23:J25"/>
    <mergeCell ref="L23:L25"/>
    <mergeCell ref="M23:M25"/>
    <mergeCell ref="J26:J27"/>
    <mergeCell ref="L26:L27"/>
    <mergeCell ref="M26:M27"/>
    <mergeCell ref="K23:K25"/>
    <mergeCell ref="K26:K27"/>
    <mergeCell ref="B5:P5"/>
    <mergeCell ref="C7:H7"/>
    <mergeCell ref="J7:K7"/>
    <mergeCell ref="L7:M7"/>
    <mergeCell ref="I7:I8"/>
    <mergeCell ref="N7:N8"/>
    <mergeCell ref="O7:O8"/>
    <mergeCell ref="N6:O6"/>
    <mergeCell ref="I16:I17"/>
    <mergeCell ref="I18:I19"/>
    <mergeCell ref="I20:I21"/>
    <mergeCell ref="J12:J13"/>
    <mergeCell ref="J14:J15"/>
    <mergeCell ref="J16:J17"/>
    <mergeCell ref="J18:J19"/>
    <mergeCell ref="J20:J21"/>
    <mergeCell ref="I12:I13"/>
    <mergeCell ref="I14:I15"/>
    <mergeCell ref="K12:K13"/>
    <mergeCell ref="K14:K15"/>
    <mergeCell ref="K16:K17"/>
    <mergeCell ref="K18:K19"/>
    <mergeCell ref="K20:K21"/>
    <mergeCell ref="L12:L13"/>
    <mergeCell ref="L14:L15"/>
    <mergeCell ref="M12:M13"/>
    <mergeCell ref="L16:L17"/>
    <mergeCell ref="L18:L19"/>
    <mergeCell ref="L20:L21"/>
    <mergeCell ref="M14:M15"/>
    <mergeCell ref="M16:M17"/>
    <mergeCell ref="M18:M19"/>
    <mergeCell ref="M20:M21"/>
    <mergeCell ref="N12:N13"/>
    <mergeCell ref="N14:N15"/>
    <mergeCell ref="N16:N17"/>
    <mergeCell ref="N18:N19"/>
    <mergeCell ref="N20:N21"/>
  </mergeCells>
  <phoneticPr fontId="15" type="noConversion"/>
  <conditionalFormatting sqref="N6">
    <cfRule type="duplicateValues" dxfId="0" priority="33"/>
  </conditionalFormatting>
  <pageMargins left="0.75138888888888899" right="0.75138888888888899" top="0.26736111111111099" bottom="0.26736111111111099" header="0" footer="0"/>
  <pageSetup paperSize="9" scale="4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5"/>
  <sheetViews>
    <sheetView workbookViewId="0">
      <pane ySplit="8" topLeftCell="A9" activePane="bottomLeft" state="frozen"/>
      <selection pane="bottomLeft" activeCell="B12" sqref="B12"/>
    </sheetView>
  </sheetViews>
  <sheetFormatPr defaultColWidth="10" defaultRowHeight="13.5"/>
  <cols>
    <col min="1" max="1" width="9.625" style="1" customWidth="1"/>
    <col min="2" max="2" width="33.375" style="1" customWidth="1"/>
    <col min="3" max="3" width="14.875" style="1" customWidth="1"/>
    <col min="4" max="4" width="28.25" style="1" customWidth="1"/>
    <col min="5" max="5" width="16.375" style="1" customWidth="1"/>
    <col min="6" max="6" width="10" style="1"/>
    <col min="7" max="7" width="0.125" style="1" customWidth="1"/>
    <col min="8" max="8" width="9.75" style="1" customWidth="1"/>
    <col min="9" max="16384" width="10" style="1"/>
  </cols>
  <sheetData>
    <row r="1" spans="1:7" ht="22.5" hidden="1">
      <c r="A1" s="2" t="s">
        <v>79</v>
      </c>
      <c r="B1" s="2" t="s">
        <v>80</v>
      </c>
    </row>
    <row r="2" spans="1:7" ht="22.5" hidden="1">
      <c r="A2" s="2" t="s">
        <v>3</v>
      </c>
      <c r="B2" s="2" t="s">
        <v>4</v>
      </c>
      <c r="C2" s="2" t="s">
        <v>5</v>
      </c>
      <c r="D2" s="2" t="s">
        <v>81</v>
      </c>
      <c r="E2" s="2" t="s">
        <v>82</v>
      </c>
      <c r="F2" s="2" t="s">
        <v>7</v>
      </c>
    </row>
    <row r="3" spans="1:7" ht="112.5" hidden="1">
      <c r="B3" s="2" t="s">
        <v>8</v>
      </c>
      <c r="C3" s="2" t="s">
        <v>83</v>
      </c>
      <c r="D3" s="2" t="s">
        <v>84</v>
      </c>
      <c r="E3" s="2" t="s">
        <v>85</v>
      </c>
      <c r="F3" s="2" t="s">
        <v>86</v>
      </c>
      <c r="G3" s="2" t="s">
        <v>86</v>
      </c>
    </row>
    <row r="4" spans="1:7" ht="32.1" customHeight="1">
      <c r="A4" s="3" t="s">
        <v>87</v>
      </c>
    </row>
    <row r="5" spans="1:7" ht="27.95" customHeight="1">
      <c r="A5" s="132" t="s">
        <v>103</v>
      </c>
      <c r="B5" s="132"/>
      <c r="C5" s="132"/>
      <c r="D5" s="132"/>
      <c r="E5" s="132"/>
    </row>
    <row r="6" spans="1:7" ht="19.5" customHeight="1">
      <c r="A6" s="11"/>
      <c r="B6" s="11"/>
      <c r="C6" s="11"/>
      <c r="D6" s="11"/>
      <c r="E6" s="4" t="s">
        <v>23</v>
      </c>
    </row>
    <row r="7" spans="1:7" ht="27" customHeight="1">
      <c r="A7" s="134" t="s">
        <v>88</v>
      </c>
      <c r="B7" s="133" t="s">
        <v>104</v>
      </c>
      <c r="C7" s="133"/>
      <c r="D7" s="133" t="s">
        <v>105</v>
      </c>
      <c r="E7" s="133"/>
    </row>
    <row r="8" spans="1:7" ht="26.1" customHeight="1">
      <c r="A8" s="134"/>
      <c r="B8" s="5" t="s">
        <v>27</v>
      </c>
      <c r="C8" s="5" t="s">
        <v>89</v>
      </c>
      <c r="D8" s="5" t="s">
        <v>90</v>
      </c>
      <c r="E8" s="5" t="s">
        <v>89</v>
      </c>
    </row>
    <row r="9" spans="1:7" ht="26.25" customHeight="1">
      <c r="A9" s="76" t="s">
        <v>91</v>
      </c>
      <c r="B9" s="79"/>
      <c r="C9" s="97">
        <f>C10</f>
        <v>6.0750000000000002</v>
      </c>
      <c r="D9" s="77"/>
      <c r="E9" s="77">
        <f>SUM(E10:E15)</f>
        <v>6.0750000000000002</v>
      </c>
    </row>
    <row r="10" spans="1:7" ht="27.75" customHeight="1">
      <c r="A10" s="76">
        <v>1</v>
      </c>
      <c r="B10" s="12" t="s">
        <v>39</v>
      </c>
      <c r="C10" s="96">
        <v>6.0750000000000002</v>
      </c>
      <c r="D10" s="78" t="s">
        <v>98</v>
      </c>
      <c r="E10" s="77">
        <v>6</v>
      </c>
      <c r="F10" s="80"/>
      <c r="G10" s="81" t="s">
        <v>92</v>
      </c>
    </row>
    <row r="11" spans="1:7" ht="27.75" customHeight="1">
      <c r="A11" s="76"/>
      <c r="B11" s="12"/>
      <c r="C11" s="13"/>
      <c r="D11" s="10" t="s">
        <v>99</v>
      </c>
      <c r="E11" s="96">
        <v>7.4999999999999997E-2</v>
      </c>
      <c r="F11" s="80"/>
      <c r="G11" s="81" t="s">
        <v>93</v>
      </c>
    </row>
    <row r="12" spans="1:7" ht="27.75" customHeight="1">
      <c r="A12" s="76"/>
      <c r="B12" s="38"/>
      <c r="C12" s="13"/>
      <c r="D12" s="10"/>
      <c r="E12" s="10"/>
      <c r="F12" s="80"/>
      <c r="G12" s="81" t="s">
        <v>94</v>
      </c>
    </row>
    <row r="13" spans="1:7" ht="27.75" customHeight="1">
      <c r="A13" s="76"/>
      <c r="B13" s="38"/>
      <c r="C13" s="13"/>
      <c r="D13" s="10"/>
      <c r="E13" s="10"/>
      <c r="F13" s="80"/>
      <c r="G13" s="81" t="s">
        <v>95</v>
      </c>
    </row>
    <row r="14" spans="1:7" ht="27.75" customHeight="1">
      <c r="A14" s="6"/>
      <c r="B14" s="12"/>
      <c r="C14" s="13"/>
      <c r="D14" s="8"/>
      <c r="E14" s="9"/>
      <c r="F14" s="7"/>
      <c r="G14" s="2" t="s">
        <v>96</v>
      </c>
    </row>
    <row r="15" spans="1:7" ht="27.75" customHeight="1">
      <c r="A15" s="6"/>
      <c r="B15" s="12"/>
      <c r="C15" s="13"/>
      <c r="D15" s="8"/>
      <c r="E15" s="9"/>
      <c r="F15" s="7"/>
      <c r="G15" s="2" t="s">
        <v>97</v>
      </c>
    </row>
  </sheetData>
  <mergeCells count="4">
    <mergeCell ref="A5:E5"/>
    <mergeCell ref="B7:C7"/>
    <mergeCell ref="D7:E7"/>
    <mergeCell ref="A7:A8"/>
  </mergeCells>
  <phoneticPr fontId="15" type="noConversion"/>
  <pageMargins left="0.75138888888888899" right="0.75138888888888899" top="0.26736111111111099" bottom="0.26736111111111099" header="0" footer="0"/>
  <pageSetup paperSize="9" scale="94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tabSelected="1" topLeftCell="A31" workbookViewId="0">
      <selection activeCell="J17" sqref="J17"/>
    </sheetView>
  </sheetViews>
  <sheetFormatPr defaultColWidth="10" defaultRowHeight="13.5"/>
  <cols>
    <col min="1" max="1" width="8.125" style="1" customWidth="1"/>
    <col min="2" max="2" width="35" style="1" customWidth="1"/>
    <col min="3" max="3" width="12.25" style="1" customWidth="1"/>
    <col min="4" max="4" width="27.875" style="1" customWidth="1"/>
    <col min="5" max="5" width="11.625" style="1" customWidth="1"/>
    <col min="6" max="6" width="10" style="1"/>
    <col min="7" max="7" width="9.75" style="1" customWidth="1"/>
    <col min="8" max="16384" width="10" style="1"/>
  </cols>
  <sheetData>
    <row r="1" spans="1:6" ht="22.5" hidden="1">
      <c r="A1" s="2" t="s">
        <v>79</v>
      </c>
      <c r="B1" s="2" t="s">
        <v>100</v>
      </c>
    </row>
    <row r="2" spans="1:6" ht="22.5" hidden="1">
      <c r="A2" s="2" t="s">
        <v>3</v>
      </c>
      <c r="B2" s="2" t="s">
        <v>4</v>
      </c>
      <c r="C2" s="2" t="s">
        <v>5</v>
      </c>
      <c r="D2" s="2" t="s">
        <v>81</v>
      </c>
      <c r="E2" s="2" t="s">
        <v>82</v>
      </c>
      <c r="F2" s="2" t="s">
        <v>41</v>
      </c>
    </row>
    <row r="3" spans="1:6" hidden="1">
      <c r="B3" s="2" t="s">
        <v>8</v>
      </c>
      <c r="C3" s="2" t="s">
        <v>83</v>
      </c>
      <c r="D3" s="2" t="s">
        <v>84</v>
      </c>
      <c r="E3" s="2" t="s">
        <v>85</v>
      </c>
      <c r="F3" s="2" t="s">
        <v>86</v>
      </c>
    </row>
    <row r="4" spans="1:6" ht="26.1" customHeight="1">
      <c r="A4" s="3" t="s">
        <v>101</v>
      </c>
    </row>
    <row r="5" spans="1:6" ht="27.95" customHeight="1">
      <c r="A5" s="132" t="s">
        <v>107</v>
      </c>
      <c r="B5" s="132"/>
      <c r="C5" s="132"/>
      <c r="D5" s="132"/>
      <c r="E5" s="132"/>
    </row>
    <row r="6" spans="1:6" ht="14.25" customHeight="1">
      <c r="E6" s="4" t="s">
        <v>23</v>
      </c>
    </row>
    <row r="7" spans="1:6" ht="27.75" customHeight="1">
      <c r="A7" s="134" t="s">
        <v>88</v>
      </c>
      <c r="B7" s="134" t="s">
        <v>108</v>
      </c>
      <c r="C7" s="134"/>
      <c r="D7" s="134" t="s">
        <v>109</v>
      </c>
      <c r="E7" s="134"/>
    </row>
    <row r="8" spans="1:6" ht="27.75" customHeight="1">
      <c r="A8" s="134"/>
      <c r="B8" s="5" t="s">
        <v>27</v>
      </c>
      <c r="C8" s="5" t="s">
        <v>89</v>
      </c>
      <c r="D8" s="5" t="s">
        <v>90</v>
      </c>
      <c r="E8" s="5" t="s">
        <v>89</v>
      </c>
    </row>
    <row r="9" spans="1:6" s="82" customFormat="1" ht="33" customHeight="1">
      <c r="A9" s="84" t="s">
        <v>91</v>
      </c>
      <c r="B9" s="84"/>
      <c r="C9" s="85">
        <f>SUM(C10:C36)</f>
        <v>44.98</v>
      </c>
      <c r="D9" s="84"/>
      <c r="E9" s="85">
        <f>E10+E11</f>
        <v>44.980000000000004</v>
      </c>
      <c r="F9" s="91"/>
    </row>
    <row r="10" spans="1:6" s="82" customFormat="1" ht="44.25" customHeight="1">
      <c r="A10" s="84">
        <v>1</v>
      </c>
      <c r="B10" s="38" t="s">
        <v>53</v>
      </c>
      <c r="C10" s="85">
        <v>1.5</v>
      </c>
      <c r="D10" s="86" t="s">
        <v>102</v>
      </c>
      <c r="E10" s="87">
        <v>36.28</v>
      </c>
      <c r="F10" s="91"/>
    </row>
    <row r="11" spans="1:6" s="82" customFormat="1" ht="44.25" customHeight="1">
      <c r="A11" s="84">
        <v>2</v>
      </c>
      <c r="B11" s="38" t="s">
        <v>54</v>
      </c>
      <c r="C11" s="85">
        <v>1.5</v>
      </c>
      <c r="D11" s="86" t="s">
        <v>98</v>
      </c>
      <c r="E11" s="87">
        <v>8.6999999999999993</v>
      </c>
      <c r="F11" s="91"/>
    </row>
    <row r="12" spans="1:6" s="82" customFormat="1" ht="44.25" customHeight="1">
      <c r="A12" s="84">
        <v>3</v>
      </c>
      <c r="B12" s="38" t="s">
        <v>48</v>
      </c>
      <c r="C12" s="85">
        <v>3.7</v>
      </c>
      <c r="D12" s="88"/>
      <c r="E12" s="89"/>
      <c r="F12" s="92"/>
    </row>
    <row r="13" spans="1:6" s="82" customFormat="1" ht="44.25" customHeight="1">
      <c r="A13" s="84">
        <v>4</v>
      </c>
      <c r="B13" s="38" t="s">
        <v>53</v>
      </c>
      <c r="C13" s="90">
        <v>1.4</v>
      </c>
      <c r="D13" s="90"/>
      <c r="E13" s="83"/>
    </row>
    <row r="14" spans="1:6" s="82" customFormat="1" ht="44.25" customHeight="1">
      <c r="A14" s="84">
        <v>5</v>
      </c>
      <c r="B14" s="38" t="s">
        <v>57</v>
      </c>
      <c r="C14" s="90">
        <v>1.0940000000000001</v>
      </c>
      <c r="D14" s="90"/>
      <c r="E14" s="83"/>
    </row>
    <row r="15" spans="1:6" s="82" customFormat="1" ht="44.25" customHeight="1">
      <c r="A15" s="84">
        <v>6</v>
      </c>
      <c r="B15" s="38" t="s">
        <v>55</v>
      </c>
      <c r="C15" s="90">
        <v>0.65</v>
      </c>
      <c r="D15" s="90"/>
      <c r="E15" s="83"/>
    </row>
    <row r="16" spans="1:6" s="82" customFormat="1" ht="44.25" customHeight="1">
      <c r="A16" s="84">
        <v>7</v>
      </c>
      <c r="B16" s="38" t="s">
        <v>58</v>
      </c>
      <c r="C16" s="90">
        <v>2.6</v>
      </c>
      <c r="D16" s="90"/>
      <c r="E16" s="83"/>
    </row>
    <row r="17" spans="1:5" s="82" customFormat="1" ht="44.25" customHeight="1">
      <c r="A17" s="84">
        <v>8</v>
      </c>
      <c r="B17" s="38" t="s">
        <v>55</v>
      </c>
      <c r="C17" s="90">
        <v>0.6</v>
      </c>
      <c r="D17" s="90"/>
      <c r="E17" s="83"/>
    </row>
    <row r="18" spans="1:5" s="82" customFormat="1" ht="44.25" customHeight="1">
      <c r="A18" s="84">
        <v>9</v>
      </c>
      <c r="B18" s="38" t="s">
        <v>58</v>
      </c>
      <c r="C18" s="90">
        <v>1.7</v>
      </c>
      <c r="D18" s="90"/>
      <c r="E18" s="83"/>
    </row>
    <row r="19" spans="1:5" s="82" customFormat="1" ht="44.25" customHeight="1">
      <c r="A19" s="84">
        <v>10</v>
      </c>
      <c r="B19" s="38" t="s">
        <v>56</v>
      </c>
      <c r="C19" s="90">
        <v>0.5</v>
      </c>
      <c r="D19" s="90"/>
      <c r="E19" s="83"/>
    </row>
    <row r="20" spans="1:5" s="82" customFormat="1" ht="44.25" customHeight="1">
      <c r="A20" s="84">
        <v>11</v>
      </c>
      <c r="B20" s="38" t="s">
        <v>59</v>
      </c>
      <c r="C20" s="90">
        <v>1.7</v>
      </c>
      <c r="D20" s="90"/>
      <c r="E20" s="83"/>
    </row>
    <row r="21" spans="1:5" s="82" customFormat="1" ht="44.25" customHeight="1">
      <c r="A21" s="84">
        <v>12</v>
      </c>
      <c r="B21" s="38" t="s">
        <v>56</v>
      </c>
      <c r="C21" s="90">
        <v>2.6</v>
      </c>
      <c r="D21" s="90"/>
      <c r="E21" s="83"/>
    </row>
    <row r="22" spans="1:5" s="82" customFormat="1" ht="44.25" customHeight="1">
      <c r="A22" s="84">
        <v>13</v>
      </c>
      <c r="B22" s="38" t="s">
        <v>60</v>
      </c>
      <c r="C22" s="90">
        <v>2.2000000000000002</v>
      </c>
      <c r="D22" s="90"/>
      <c r="E22" s="83"/>
    </row>
    <row r="23" spans="1:5" s="82" customFormat="1" ht="44.25" customHeight="1">
      <c r="A23" s="84">
        <v>14</v>
      </c>
      <c r="B23" s="38" t="s">
        <v>58</v>
      </c>
      <c r="C23" s="90">
        <v>2.5</v>
      </c>
      <c r="D23" s="90"/>
      <c r="E23" s="83"/>
    </row>
    <row r="24" spans="1:5" s="82" customFormat="1" ht="44.25" customHeight="1">
      <c r="A24" s="84">
        <v>15</v>
      </c>
      <c r="B24" s="38" t="s">
        <v>58</v>
      </c>
      <c r="C24" s="90">
        <v>3</v>
      </c>
      <c r="D24" s="90"/>
      <c r="E24" s="83"/>
    </row>
    <row r="25" spans="1:5" s="82" customFormat="1" ht="44.25" customHeight="1">
      <c r="A25" s="84">
        <v>16</v>
      </c>
      <c r="B25" s="38" t="s">
        <v>61</v>
      </c>
      <c r="C25" s="90">
        <v>1.5</v>
      </c>
      <c r="D25" s="90"/>
      <c r="E25" s="83"/>
    </row>
    <row r="26" spans="1:5" s="82" customFormat="1" ht="44.25" customHeight="1">
      <c r="A26" s="84">
        <v>17</v>
      </c>
      <c r="B26" s="38" t="s">
        <v>63</v>
      </c>
      <c r="C26" s="90">
        <v>3.7360000000000002</v>
      </c>
      <c r="D26" s="90"/>
      <c r="E26" s="83"/>
    </row>
    <row r="27" spans="1:5" s="82" customFormat="1" ht="44.25" customHeight="1">
      <c r="A27" s="84">
        <v>18</v>
      </c>
      <c r="B27" s="38" t="s">
        <v>65</v>
      </c>
      <c r="C27" s="90">
        <v>1.2</v>
      </c>
      <c r="D27" s="90"/>
      <c r="E27" s="83"/>
    </row>
    <row r="28" spans="1:5" s="82" customFormat="1" ht="44.25" customHeight="1">
      <c r="A28" s="84">
        <v>19</v>
      </c>
      <c r="B28" s="38" t="s">
        <v>69</v>
      </c>
      <c r="C28" s="90">
        <v>2</v>
      </c>
      <c r="D28" s="90"/>
      <c r="E28" s="83"/>
    </row>
    <row r="29" spans="1:5" s="82" customFormat="1" ht="44.25" customHeight="1">
      <c r="A29" s="84">
        <v>20</v>
      </c>
      <c r="B29" s="38" t="s">
        <v>65</v>
      </c>
      <c r="C29" s="90">
        <v>0.5</v>
      </c>
      <c r="D29" s="90"/>
      <c r="E29" s="83"/>
    </row>
    <row r="30" spans="1:5" s="82" customFormat="1" ht="44.25" customHeight="1">
      <c r="A30" s="84">
        <v>21</v>
      </c>
      <c r="B30" s="38" t="s">
        <v>71</v>
      </c>
      <c r="C30" s="90">
        <v>3</v>
      </c>
      <c r="D30" s="83"/>
      <c r="E30" s="83"/>
    </row>
    <row r="31" spans="1:5" s="82" customFormat="1" ht="44.25" customHeight="1">
      <c r="A31" s="84">
        <v>22</v>
      </c>
      <c r="B31" s="38" t="s">
        <v>65</v>
      </c>
      <c r="C31" s="90">
        <v>1</v>
      </c>
      <c r="D31" s="83"/>
      <c r="E31" s="83"/>
    </row>
    <row r="32" spans="1:5" s="82" customFormat="1" ht="44.25" customHeight="1">
      <c r="A32" s="84">
        <v>23</v>
      </c>
      <c r="B32" s="38" t="s">
        <v>71</v>
      </c>
      <c r="C32" s="90">
        <v>1</v>
      </c>
      <c r="D32" s="83"/>
      <c r="E32" s="83"/>
    </row>
    <row r="33" spans="1:5" s="82" customFormat="1" ht="44.25" customHeight="1">
      <c r="A33" s="84">
        <v>24</v>
      </c>
      <c r="B33" s="38" t="s">
        <v>73</v>
      </c>
      <c r="C33" s="90">
        <v>1</v>
      </c>
      <c r="D33" s="83"/>
      <c r="E33" s="83"/>
    </row>
    <row r="34" spans="1:5" s="82" customFormat="1" ht="44.25" customHeight="1">
      <c r="A34" s="84">
        <v>25</v>
      </c>
      <c r="B34" s="38" t="s">
        <v>75</v>
      </c>
      <c r="C34" s="90">
        <v>0.8</v>
      </c>
      <c r="D34" s="83"/>
      <c r="E34" s="83"/>
    </row>
    <row r="35" spans="1:5" s="82" customFormat="1" ht="44.25" customHeight="1">
      <c r="A35" s="84">
        <v>26</v>
      </c>
      <c r="B35" s="38" t="s">
        <v>75</v>
      </c>
      <c r="C35" s="90">
        <v>1</v>
      </c>
      <c r="D35" s="83"/>
      <c r="E35" s="83"/>
    </row>
    <row r="36" spans="1:5" s="82" customFormat="1" ht="44.25" customHeight="1">
      <c r="A36" s="84">
        <v>27</v>
      </c>
      <c r="B36" s="38" t="s">
        <v>77</v>
      </c>
      <c r="C36" s="90">
        <v>1</v>
      </c>
      <c r="D36" s="83"/>
      <c r="E36" s="83"/>
    </row>
  </sheetData>
  <mergeCells count="4">
    <mergeCell ref="A5:E5"/>
    <mergeCell ref="B7:C7"/>
    <mergeCell ref="D7:E7"/>
    <mergeCell ref="A7:A8"/>
  </mergeCells>
  <phoneticPr fontId="15" type="noConversion"/>
  <pageMargins left="0.75138888888888899" right="0.75138888888888899" top="0.26736111111111099" bottom="0.26736111111111099" header="0" footer="0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命名范围</vt:lpstr>
      </vt:variant>
      <vt:variant>
        <vt:i4>1</vt:i4>
      </vt:variant>
    </vt:vector>
  </HeadingPairs>
  <TitlesOfParts>
    <vt:vector size="5" baseType="lpstr">
      <vt:lpstr>01 新增地方政府一般债券情况表</vt:lpstr>
      <vt:lpstr>02 新增地方政府专项债券情况表</vt:lpstr>
      <vt:lpstr>03 新增地方政府一般债券资金收支情况表</vt:lpstr>
      <vt:lpstr>04 新增地方政府专项债券资金收支情况表</vt:lpstr>
      <vt:lpstr>'02 新增地方政府专项债券情况表'!Print_Area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cp:lastPrinted>2023-06-21T05:52:10Z</cp:lastPrinted>
  <dcterms:created xsi:type="dcterms:W3CDTF">2022-06-24T09:35:00Z</dcterms:created>
  <dcterms:modified xsi:type="dcterms:W3CDTF">2023-06-21T07:03:35Z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2052-11.8.2.11734</vt:lpwstr>
  </property>
  <property fmtid="{D5CDD505-2E9C-101B-9397-08002B2CF9AE}" pid="3" name="ICV">
    <vt:lpwstr>A1B9B1FC25AF4F989DB37F5B45297410</vt:lpwstr>
  </property>
</Properties>
</file>