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3"/>
  </bookViews>
  <sheets>
    <sheet name="01 新增地方政府一般债券情况表" sheetId="1" r:id="rId1"/>
    <sheet name="02 新增地方政府专项债券情况表" sheetId="2" r:id="rId2"/>
    <sheet name="03 新增地方政府一般债券资金收支情况表" sheetId="6" r:id="rId3"/>
    <sheet name="04 新增地方政府专项债券资金收支情况表" sheetId="7" r:id="rId4"/>
  </sheets>
  <definedNames>
    <definedName name="_xlnm._FilterDatabase" localSheetId="0" hidden="1">'01 新增地方政府一般债券情况表'!$A$9:$M$12</definedName>
    <definedName name="_xlnm._FilterDatabase" localSheetId="1" hidden="1">'02 新增地方政府专项债券情况表'!$A$8:$Q$52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<sst xmlns="http://schemas.openxmlformats.org/spreadsheetml/2006/main" count="343" uniqueCount="109">
  <si>
    <t>DEBT_T_XXGK_CXZQSY</t>
  </si>
  <si>
    <t xml:space="preserve"> AND T.AD_CODE_GK=51 AND T.SET_YEAR_GK=2022 AND T.ZWLB_ID=01</t>
  </si>
  <si>
    <t>债券存续期公开</t>
  </si>
  <si>
    <t>AD_CODE_GK#51</t>
  </si>
  <si>
    <t>AD_CODE#51</t>
  </si>
  <si>
    <t>SET_YEAR_GK#2022</t>
  </si>
  <si>
    <t>ad_name#51 四川省</t>
  </si>
  <si>
    <t>ZWLB_ID#01</t>
  </si>
  <si>
    <t>ZQ_NAME#</t>
  </si>
  <si>
    <t>ZQ_CODE#</t>
  </si>
  <si>
    <t>FXGM_AMT#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</si>
  <si>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</si>
  <si>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</si>
  <si>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</si>
  <si>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</si>
  <si>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</si>
  <si>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</si>
  <si>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</si>
  <si>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</si>
  <si>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表1</t>
  </si>
  <si>
    <t>截至2023年末新增地方政府一般债券情况表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</si>
  <si>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</si>
  <si>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</si>
  <si>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</si>
  <si>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</si>
  <si>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</si>
  <si>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</si>
  <si>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</si>
  <si>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</si>
  <si>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</si>
  <si>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</si>
  <si>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</si>
  <si>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</si>
  <si>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其中：债券资金安排（债券申请总额）</t>
  </si>
  <si>
    <t>其中：债券资金安排</t>
  </si>
  <si>
    <t>2021年四川省政府一般债券（二期）</t>
  </si>
  <si>
    <t>一般债券</t>
  </si>
  <si>
    <t>10年</t>
  </si>
  <si>
    <t xml:space="preserve"> AND T.AD_CODE_GK=51 AND T.SET_YEAR_GK=2022 AND T.ZWLB_ID=02</t>
  </si>
  <si>
    <t>ZWLB_ID#02</t>
  </si>
  <si>
    <t>XMZCLX#</t>
  </si>
  <si>
    <t>XMSY#</t>
  </si>
  <si>
    <t>表2</t>
  </si>
  <si>
    <t>截至2023年末新增地方政府专项债券情况表</t>
  </si>
  <si>
    <t>债券项目资产类型</t>
  </si>
  <si>
    <t>已取得项目收益</t>
  </si>
  <si>
    <r>
      <rPr>
        <sz val="11"/>
        <rFont val="方正黑体_GBK"/>
        <charset val="134"/>
      </rPr>
      <t>其中：债券资金安排</t>
    </r>
    <r>
      <rPr>
        <sz val="11"/>
        <color rgb="FFFF0000"/>
        <rFont val="方正黑体_GBK"/>
        <charset val="134"/>
      </rPr>
      <t>（债券申请总额）</t>
    </r>
  </si>
  <si>
    <r>
      <rPr>
        <sz val="11"/>
        <rFont val="方正黑体_GBK"/>
        <charset val="134"/>
      </rPr>
      <t>其中：债券资金安排</t>
    </r>
    <r>
      <rPr>
        <sz val="11"/>
        <color rgb="FFFF0000"/>
        <rFont val="方正黑体_GBK"/>
        <charset val="134"/>
      </rPr>
      <t>（已完成投资中债券资金占的金额）</t>
    </r>
  </si>
  <si>
    <t>2023 年四川省城乡基础设施建设专项债券 (二十四期)-2023 年四川省政府专项债券 (二十四期)</t>
  </si>
  <si>
    <t>其他自平衡专项债券</t>
  </si>
  <si>
    <t>20年</t>
  </si>
  <si>
    <t>其他</t>
  </si>
  <si>
    <t>2023年四川省城乡基础设施建设专项债券（四十二期）-2023年四川省政府专项债券（四十三期）</t>
  </si>
  <si>
    <t>2021年四川省城乡基础设施建设专项债券（十期）-2021年四川省政府专项债券（二十八期）</t>
  </si>
  <si>
    <t>2022年四川省城市更新和产业升级基础设施专项债券（五期）—2022年四川省政府专项债券（五十二期）</t>
  </si>
  <si>
    <t>2023 年四川省城乡基础设施建设专项债券 (二十五期)-2023 年四川省政府专项债券 (二十五期)</t>
  </si>
  <si>
    <t>30年</t>
  </si>
  <si>
    <t>2023年四川省城乡基础设施建设专项债券(三十期）-2020年四川省政府专项债券（三十一期）</t>
  </si>
  <si>
    <t>2020年四川省城乡基础设施建设专项债券(二十四期）-2020年四川省政府专项债券（八十三期）</t>
  </si>
  <si>
    <t>2023年四川省城乡基础设施建设专项债券（四十三期）-2023年四川省政府专项债券（四十四期）</t>
  </si>
  <si>
    <t>198778</t>
  </si>
  <si>
    <t>VALID#</t>
  </si>
  <si>
    <t>2022年四川省城乡基础设施建设专项债券（十期）-2022年四川省政府专项债券（二十六期）</t>
  </si>
  <si>
    <t>2021年四川省城乡基础设施建设专项债券（五期）-2021年四川省政府专项债券（七期）</t>
  </si>
  <si>
    <t>2021年四川省城乡基础设施建设专项债券（六期）-2021年四川省政府专项债券（八期）</t>
  </si>
  <si>
    <t>2020年四川省城乡基础设施建设专项债券（三十二期）-2020年四川省政府专项债券（一百零五期）</t>
  </si>
  <si>
    <t>2022年四川省城市更新和产业升级基础设施专项债券（十一期）—2022年四川省政府专项债券（六十七期）</t>
  </si>
  <si>
    <t>2021年四川省城乡基础设施建设专项债券（十一期）-2021年四川省政府专项债券（二十九期）</t>
  </si>
  <si>
    <t>2020年四川省城乡基础设施建设专项债13期-2020年四川省政府专项债券（五十二期）</t>
  </si>
  <si>
    <t>2005183</t>
  </si>
  <si>
    <t>2020年四川省城乡基础设施建设专项债券（二十四期）-2020年四川省政府专项债券（八十三期）</t>
  </si>
  <si>
    <t>2005879</t>
  </si>
  <si>
    <t>2020年四川省棚户区改造专项债券（三期）-2020年四川省政府专项债券（八十八期）</t>
  </si>
  <si>
    <t>2005884</t>
  </si>
  <si>
    <t>棚改专项债券</t>
  </si>
  <si>
    <t>棚户区改造</t>
  </si>
  <si>
    <t>2019年四川省棚户区改造专项债券（九期）-2019年四川省政府专项债券（六十三期）</t>
  </si>
  <si>
    <t>157695</t>
  </si>
  <si>
    <t>2019年四川省棚户区改造专项债券（十二期）-2019年四川省政府专项债券（九十五期）</t>
  </si>
  <si>
    <t>157916</t>
  </si>
  <si>
    <t>2020年四川省城乡基础设施建设专项债券（十八期）-2020年四川省政府专项债券（六十五期）</t>
  </si>
  <si>
    <t>160731</t>
  </si>
  <si>
    <t>2020年四川省城乡基础设施建设专项债券（二十九期）-2020年四川省政府专项债券（一百零二期）</t>
  </si>
  <si>
    <t>104931</t>
  </si>
  <si>
    <t>2020年四川省城乡基础设施建设专项债券11期-2020年四川省政府专项债券（五十期）</t>
  </si>
  <si>
    <t>2005181</t>
  </si>
  <si>
    <t>DEBT_T_XXGK_CXSRZC</t>
  </si>
  <si>
    <t xml:space="preserve"> AND T.AD_CODE_GK=51 AND T.SET_YEAR_GK=2022 AND T.ZWLB_ID='01'</t>
  </si>
  <si>
    <t>AD_NAME#51 四川省</t>
  </si>
  <si>
    <t>SET_YEAR#2022</t>
  </si>
  <si>
    <t>SR_AMT#</t>
  </si>
  <si>
    <t>GNFL_NAME#</t>
  </si>
  <si>
    <t>ZC_AMT#</t>
  </si>
  <si>
    <t>表3</t>
  </si>
  <si>
    <t>截至2023年末新增地方政府一般债券资金收支情况表</t>
  </si>
  <si>
    <t>序号</t>
  </si>
  <si>
    <r>
      <rPr>
        <sz val="11"/>
        <rFont val="方正黑体_GBK"/>
        <charset val="134"/>
      </rPr>
      <t>截至</t>
    </r>
    <r>
      <rPr>
        <sz val="11"/>
        <rFont val="Times New Roman"/>
        <charset val="134"/>
      </rPr>
      <t>2023</t>
    </r>
    <r>
      <rPr>
        <sz val="11"/>
        <rFont val="方正黑体_GBK"/>
        <charset val="134"/>
      </rPr>
      <t>年末新增一般债券资金收入</t>
    </r>
  </si>
  <si>
    <r>
      <rPr>
        <sz val="11"/>
        <rFont val="方正黑体_GBK"/>
        <charset val="134"/>
      </rPr>
      <t>截至</t>
    </r>
    <r>
      <rPr>
        <sz val="11"/>
        <rFont val="Times New Roman"/>
        <charset val="134"/>
      </rPr>
      <t>2023</t>
    </r>
    <r>
      <rPr>
        <sz val="11"/>
        <rFont val="方正黑体_GBK"/>
        <charset val="134"/>
      </rPr>
      <t>年末新增一般债券资金安排的支出</t>
    </r>
  </si>
  <si>
    <t>金额</t>
  </si>
  <si>
    <t>支出功能分类</t>
  </si>
  <si>
    <t>合计</t>
  </si>
  <si>
    <t>212城乡社区支出</t>
  </si>
  <si>
    <t>214交通运输支出</t>
  </si>
  <si>
    <t xml:space="preserve"> AND T.AD_CODE_GK=51 AND T.SET_YEAR_GK=2022 AND T.ZWLB_ID='02'</t>
  </si>
  <si>
    <t>表4</t>
  </si>
  <si>
    <t>截至2023年末新增地方政府专项债券资金收支情况表</t>
  </si>
  <si>
    <t>截至2023年末新增专项债券资金收入</t>
  </si>
  <si>
    <t>截至2023年末新增专项债券资金安排的支出</t>
  </si>
  <si>
    <t>229其他支出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</si>
</sst>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.0000000000_ "/>
    <numFmt numFmtId="178" formatCode="#,##0.00_ "/>
    <numFmt numFmtId="179" formatCode="0.00_);[Red]\(0.00\)"/>
    <numFmt numFmtId="180" formatCode="0.0000"/>
    <numFmt numFmtId="181" formatCode="0.00_ "/>
    <numFmt numFmtId="182" formatCode="yyyy/m/d;@"/>
  </numFmts>
  <fonts count="4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SimSun"/>
      <charset val="134"/>
    </font>
    <font>
      <sz val="12"/>
      <name val="仿宋_GB2312"/>
      <charset val="134"/>
    </font>
    <font>
      <sz val="15"/>
      <name val="黑体"/>
      <charset val="134"/>
    </font>
    <font>
      <sz val="11"/>
      <name val="仿宋_GB2312"/>
      <charset val="134"/>
    </font>
    <font>
      <sz val="11"/>
      <name val="方正黑体_GBK"/>
      <charset val="134"/>
    </font>
    <font>
      <sz val="9"/>
      <name val="仿宋_GB2312"/>
      <charset val="134"/>
    </font>
    <font>
      <sz val="11"/>
      <name val="宋体"/>
      <charset val="134"/>
      <scheme val="major"/>
    </font>
    <font>
      <sz val="9"/>
      <name val="Times New Roman"/>
      <charset val="134"/>
    </font>
    <font>
      <sz val="11"/>
      <color theme="1"/>
      <name val="宋体"/>
      <charset val="134"/>
    </font>
    <font>
      <sz val="11"/>
      <name val="SimSun"/>
      <charset val="134"/>
    </font>
    <font>
      <sz val="11"/>
      <name val="宋体"/>
      <charset val="134"/>
    </font>
    <font>
      <sz val="11"/>
      <color indexed="8"/>
      <name val="宋体"/>
      <charset val="134"/>
      <scheme val="major"/>
    </font>
    <font>
      <sz val="11"/>
      <color indexed="8"/>
      <name val="仿宋_GB2312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</font>
    <font>
      <sz val="10"/>
      <color theme="1"/>
      <name val="Times New Roman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"/>
    </font>
    <font>
      <sz val="12"/>
      <name val="宋体"/>
      <charset val="134"/>
      <scheme val="minor"/>
    </font>
    <font>
      <sz val="20"/>
      <color indexed="8"/>
      <name val="黑体"/>
      <charset val="134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rgb="FFFF0000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2" borderId="2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31" applyNumberFormat="0" applyAlignment="0" applyProtection="0">
      <alignment vertical="center"/>
    </xf>
    <xf numFmtId="0" fontId="36" fillId="4" borderId="32" applyNumberFormat="0" applyAlignment="0" applyProtection="0">
      <alignment vertical="center"/>
    </xf>
    <xf numFmtId="0" fontId="37" fillId="4" borderId="31" applyNumberFormat="0" applyAlignment="0" applyProtection="0">
      <alignment vertical="center"/>
    </xf>
    <xf numFmtId="0" fontId="38" fillId="5" borderId="33" applyNumberFormat="0" applyAlignment="0" applyProtection="0">
      <alignment vertical="center"/>
    </xf>
    <xf numFmtId="0" fontId="39" fillId="0" borderId="34" applyNumberFormat="0" applyFill="0" applyAlignment="0" applyProtection="0">
      <alignment vertical="center"/>
    </xf>
    <xf numFmtId="0" fontId="40" fillId="0" borderId="35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176" fontId="19" fillId="0" borderId="0">
      <alignment vertical="center"/>
    </xf>
    <xf numFmtId="176" fontId="19" fillId="0" borderId="0">
      <alignment vertical="center"/>
    </xf>
    <xf numFmtId="176" fontId="19" fillId="0" borderId="0">
      <alignment vertical="center"/>
    </xf>
    <xf numFmtId="0" fontId="1" fillId="0" borderId="0">
      <alignment vertical="center"/>
    </xf>
    <xf numFmtId="176" fontId="16" fillId="0" borderId="0"/>
    <xf numFmtId="176" fontId="19" fillId="0" borderId="0">
      <alignment vertical="center"/>
    </xf>
    <xf numFmtId="176" fontId="46" fillId="0" borderId="0"/>
  </cellStyleXfs>
  <cellXfs count="157">
    <xf numFmtId="0" fontId="0" fillId="0" borderId="0" xfId="0" applyFont="1">
      <alignment vertical="center"/>
    </xf>
    <xf numFmtId="0" fontId="1" fillId="0" borderId="0" xfId="52" applyFont="1">
      <alignment vertical="center"/>
    </xf>
    <xf numFmtId="0" fontId="2" fillId="0" borderId="0" xfId="52" applyFont="1" applyBorder="1" applyAlignment="1">
      <alignment vertical="center" wrapText="1"/>
    </xf>
    <xf numFmtId="0" fontId="3" fillId="0" borderId="0" xfId="52" applyFont="1" applyBorder="1" applyAlignment="1">
      <alignment vertical="center" wrapText="1"/>
    </xf>
    <xf numFmtId="0" fontId="4" fillId="0" borderId="0" xfId="52" applyFont="1" applyBorder="1" applyAlignment="1">
      <alignment horizontal="center" vertical="center" wrapText="1"/>
    </xf>
    <xf numFmtId="0" fontId="5" fillId="0" borderId="0" xfId="52" applyFont="1" applyBorder="1" applyAlignment="1">
      <alignment horizontal="right" vertical="center" wrapText="1"/>
    </xf>
    <xf numFmtId="0" fontId="6" fillId="0" borderId="1" xfId="52" applyFont="1" applyBorder="1" applyAlignment="1">
      <alignment horizontal="center" vertical="center" wrapText="1"/>
    </xf>
    <xf numFmtId="0" fontId="5" fillId="0" borderId="1" xfId="52" applyFont="1" applyBorder="1" applyAlignment="1">
      <alignment horizontal="center" vertical="center" wrapText="1"/>
    </xf>
    <xf numFmtId="0" fontId="7" fillId="0" borderId="1" xfId="52" applyFont="1" applyBorder="1" applyAlignment="1">
      <alignment horizontal="center" vertical="center" wrapText="1"/>
    </xf>
    <xf numFmtId="4" fontId="8" fillId="0" borderId="1" xfId="52" applyNumberFormat="1" applyFont="1" applyBorder="1" applyAlignment="1">
      <alignment horizontal="center" vertical="center" wrapText="1"/>
    </xf>
    <xf numFmtId="0" fontId="9" fillId="0" borderId="1" xfId="52" applyFont="1" applyBorder="1" applyAlignment="1">
      <alignment horizontal="center" vertical="center" wrapText="1"/>
    </xf>
    <xf numFmtId="177" fontId="1" fillId="0" borderId="0" xfId="52" applyNumberFormat="1" applyFo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78" fontId="8" fillId="0" borderId="1" xfId="52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79" fontId="12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52" applyFont="1" applyBorder="1" applyAlignment="1">
      <alignment horizontal="left" vertical="center" wrapText="1"/>
    </xf>
    <xf numFmtId="4" fontId="5" fillId="0" borderId="1" xfId="52" applyNumberFormat="1" applyFont="1" applyBorder="1" applyAlignment="1">
      <alignment horizontal="right" vertical="center" wrapText="1"/>
    </xf>
    <xf numFmtId="0" fontId="5" fillId="0" borderId="1" xfId="52" applyFont="1" applyBorder="1" applyAlignment="1">
      <alignment horizontal="left" vertical="center" wrapText="1"/>
    </xf>
    <xf numFmtId="178" fontId="13" fillId="0" borderId="1" xfId="52" applyNumberFormat="1" applyFont="1" applyFill="1" applyBorder="1" applyAlignment="1">
      <alignment horizontal="center" vertical="center"/>
    </xf>
    <xf numFmtId="0" fontId="14" fillId="0" borderId="1" xfId="52" applyFont="1" applyBorder="1" applyAlignment="1">
      <alignment horizontal="center" vertical="center"/>
    </xf>
    <xf numFmtId="0" fontId="14" fillId="0" borderId="1" xfId="52" applyFont="1" applyBorder="1">
      <alignment vertical="center"/>
    </xf>
    <xf numFmtId="0" fontId="14" fillId="0" borderId="0" xfId="52" applyFont="1">
      <alignment vertical="center"/>
    </xf>
    <xf numFmtId="0" fontId="15" fillId="0" borderId="1" xfId="52" applyFont="1" applyBorder="1" applyAlignment="1">
      <alignment horizontal="center" vertical="center" wrapText="1"/>
    </xf>
    <xf numFmtId="0" fontId="7" fillId="0" borderId="1" xfId="52" applyFont="1" applyBorder="1" applyAlignment="1">
      <alignment vertical="center" wrapText="1"/>
    </xf>
    <xf numFmtId="4" fontId="8" fillId="0" borderId="1" xfId="52" applyNumberFormat="1" applyFont="1" applyBorder="1" applyAlignment="1">
      <alignment horizontal="right" vertical="center" wrapText="1"/>
    </xf>
    <xf numFmtId="0" fontId="8" fillId="0" borderId="1" xfId="52" applyFont="1" applyBorder="1" applyAlignment="1">
      <alignment horizontal="center" vertical="center" wrapText="1"/>
    </xf>
    <xf numFmtId="180" fontId="16" fillId="0" borderId="1" xfId="0" applyNumberFormat="1" applyFont="1" applyFill="1" applyBorder="1" applyAlignment="1">
      <alignment horizontal="center" vertical="center" wrapText="1"/>
    </xf>
    <xf numFmtId="43" fontId="16" fillId="0" borderId="1" xfId="0" applyNumberFormat="1" applyFont="1" applyFill="1" applyBorder="1" applyAlignment="1">
      <alignment horizontal="center" vertical="center"/>
    </xf>
    <xf numFmtId="0" fontId="13" fillId="0" borderId="1" xfId="52" applyFont="1" applyBorder="1">
      <alignment vertical="center"/>
    </xf>
    <xf numFmtId="181" fontId="1" fillId="0" borderId="1" xfId="52" applyNumberFormat="1" applyFont="1" applyBorder="1">
      <alignment vertical="center"/>
    </xf>
    <xf numFmtId="0" fontId="1" fillId="0" borderId="1" xfId="52" applyFont="1" applyBorder="1">
      <alignment vertical="center"/>
    </xf>
    <xf numFmtId="0" fontId="1" fillId="0" borderId="1" xfId="52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0" fontId="2" fillId="0" borderId="0" xfId="0" applyNumberFormat="1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81" fontId="12" fillId="0" borderId="2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43" fontId="17" fillId="0" borderId="3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43" fontId="17" fillId="0" borderId="5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/>
    </xf>
    <xf numFmtId="182" fontId="16" fillId="0" borderId="1" xfId="0" applyNumberFormat="1" applyFont="1" applyFill="1" applyBorder="1" applyAlignment="1">
      <alignment horizontal="center" vertical="center"/>
    </xf>
    <xf numFmtId="10" fontId="16" fillId="0" borderId="1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43" fontId="17" fillId="0" borderId="7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182" fontId="12" fillId="0" borderId="1" xfId="0" applyNumberFormat="1" applyFont="1" applyFill="1" applyBorder="1" applyAlignment="1">
      <alignment horizontal="center" vertical="center"/>
    </xf>
    <xf numFmtId="43" fontId="17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82" fontId="10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182" fontId="21" fillId="0" borderId="1" xfId="0" applyNumberFormat="1" applyFont="1" applyFill="1" applyBorder="1" applyAlignment="1">
      <alignment horizontal="center" vertical="center"/>
    </xf>
    <xf numFmtId="10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10" fontId="11" fillId="0" borderId="7" xfId="0" applyNumberFormat="1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14" fontId="11" fillId="0" borderId="9" xfId="0" applyNumberFormat="1" applyFont="1" applyFill="1" applyBorder="1" applyAlignment="1">
      <alignment horizontal="center" vertical="center" wrapText="1"/>
    </xf>
    <xf numFmtId="10" fontId="11" fillId="0" borderId="9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10" fontId="11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4" fontId="22" fillId="0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8" fontId="12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178" fontId="12" fillId="0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178" fontId="12" fillId="0" borderId="17" xfId="0" applyNumberFormat="1" applyFont="1" applyFill="1" applyBorder="1" applyAlignment="1">
      <alignment horizontal="center" vertical="center" wrapText="1"/>
    </xf>
    <xf numFmtId="178" fontId="12" fillId="0" borderId="18" xfId="0" applyNumberFormat="1" applyFont="1" applyFill="1" applyBorder="1" applyAlignment="1">
      <alignment horizontal="center" vertical="center" wrapText="1"/>
    </xf>
    <xf numFmtId="178" fontId="12" fillId="0" borderId="19" xfId="0" applyNumberFormat="1" applyFont="1" applyFill="1" applyBorder="1" applyAlignment="1">
      <alignment horizontal="center" vertical="center" wrapText="1"/>
    </xf>
    <xf numFmtId="178" fontId="12" fillId="0" borderId="20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Fill="1" applyBorder="1" applyAlignment="1">
      <alignment horizontal="center" vertical="center" wrapText="1"/>
    </xf>
    <xf numFmtId="4" fontId="15" fillId="0" borderId="8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center" vertical="center" wrapText="1"/>
    </xf>
    <xf numFmtId="178" fontId="23" fillId="0" borderId="8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78" fontId="23" fillId="0" borderId="12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178" fontId="23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8" fontId="22" fillId="0" borderId="8" xfId="0" applyNumberFormat="1" applyFont="1" applyFill="1" applyBorder="1" applyAlignment="1">
      <alignment horizontal="center" vertical="center"/>
    </xf>
    <xf numFmtId="4" fontId="0" fillId="0" borderId="8" xfId="0" applyNumberFormat="1" applyFont="1" applyFill="1" applyBorder="1" applyAlignment="1">
      <alignment horizontal="center" vertical="center" wrapText="1"/>
    </xf>
    <xf numFmtId="178" fontId="22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8" fontId="22" fillId="0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10" fontId="26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/>
    </xf>
    <xf numFmtId="181" fontId="0" fillId="0" borderId="1" xfId="0" applyNumberFormat="1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2" xfId="51"/>
    <cellStyle name="常规 3" xfId="52"/>
    <cellStyle name="常规 4" xfId="53"/>
    <cellStyle name="常规 4 2" xfId="54"/>
    <cellStyle name="常规 89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workbookViewId="0">
      <pane xSplit="2" ySplit="9" topLeftCell="C10" activePane="bottomRight" state="frozen"/>
      <selection/>
      <selection pane="topRight"/>
      <selection pane="bottomLeft"/>
      <selection pane="bottomRight" activeCell="F15" sqref="F15"/>
    </sheetView>
  </sheetViews>
  <sheetFormatPr defaultColWidth="10" defaultRowHeight="13.5"/>
  <cols>
    <col min="1" max="1" width="9" style="135" hidden="1"/>
    <col min="2" max="2" width="25.625" style="135" customWidth="1"/>
    <col min="3" max="3" width="13.2583333333333" style="135" customWidth="1"/>
    <col min="4" max="4" width="12.2583333333333" style="135" customWidth="1"/>
    <col min="5" max="5" width="11.125" style="135" customWidth="1"/>
    <col min="6" max="6" width="13.625" style="135" customWidth="1"/>
    <col min="7" max="7" width="10.375" style="135" customWidth="1"/>
    <col min="8" max="8" width="11.2583333333333" style="135" customWidth="1"/>
    <col min="9" max="9" width="14.5" style="135" customWidth="1"/>
    <col min="10" max="10" width="17.625" style="135" customWidth="1"/>
    <col min="11" max="12" width="13.625" style="135" customWidth="1"/>
    <col min="13" max="13" width="26.375" style="135" customWidth="1"/>
    <col min="14" max="14" width="9.75833333333333" style="135" customWidth="1"/>
    <col min="15" max="16384" width="10" style="135"/>
  </cols>
  <sheetData>
    <row r="1" ht="67.5" hidden="1" spans="1:4">
      <c r="A1" s="136">
        <v>0</v>
      </c>
      <c r="B1" s="136" t="s">
        <v>0</v>
      </c>
      <c r="C1" s="136" t="s">
        <v>1</v>
      </c>
      <c r="D1" s="136" t="s">
        <v>2</v>
      </c>
    </row>
    <row r="2" ht="22.5" hidden="1" spans="1:6">
      <c r="A2" s="136">
        <v>0</v>
      </c>
      <c r="B2" s="136" t="s">
        <v>3</v>
      </c>
      <c r="C2" s="136" t="s">
        <v>4</v>
      </c>
      <c r="D2" s="136" t="s">
        <v>5</v>
      </c>
      <c r="E2" s="136" t="s">
        <v>6</v>
      </c>
      <c r="F2" s="136" t="s">
        <v>7</v>
      </c>
    </row>
    <row r="3" hidden="1" spans="1:13">
      <c r="A3" s="136">
        <v>0</v>
      </c>
      <c r="B3" s="136" t="s">
        <v>8</v>
      </c>
      <c r="C3" s="136" t="s">
        <v>9</v>
      </c>
      <c r="E3" s="136" t="s">
        <v>10</v>
      </c>
      <c r="F3" s="136" t="s">
        <v>11</v>
      </c>
      <c r="G3" s="136" t="s">
        <v>12</v>
      </c>
      <c r="H3" s="136" t="s">
        <v>13</v>
      </c>
      <c r="I3" s="136" t="s">
        <v>14</v>
      </c>
      <c r="J3" s="136" t="s">
        <v>15</v>
      </c>
      <c r="K3" s="136" t="s">
        <v>16</v>
      </c>
      <c r="L3" s="136" t="s">
        <v>17</v>
      </c>
      <c r="M3" s="136" t="s">
        <v>18</v>
      </c>
    </row>
    <row r="4" ht="27.95" customHeight="1" spans="1:2">
      <c r="A4" s="136">
        <v>0</v>
      </c>
      <c r="B4" s="137" t="s">
        <v>19</v>
      </c>
    </row>
    <row r="5" ht="27.95" customHeight="1" spans="1:13">
      <c r="A5" s="136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</row>
    <row r="6" ht="27.95" customHeight="1" spans="1:13">
      <c r="A6" s="136">
        <v>0</v>
      </c>
      <c r="B6" s="39" t="s">
        <v>20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ht="25.5" customHeight="1" spans="1:13">
      <c r="A7" s="136">
        <v>0</v>
      </c>
      <c r="B7" s="139"/>
      <c r="C7" s="139"/>
      <c r="D7" s="139"/>
      <c r="E7" s="139"/>
      <c r="F7" s="139"/>
      <c r="G7" s="139"/>
      <c r="H7" s="139"/>
      <c r="I7" s="145"/>
      <c r="J7" s="139"/>
      <c r="K7" s="139"/>
      <c r="L7" s="139"/>
      <c r="M7" s="146" t="s">
        <v>21</v>
      </c>
    </row>
    <row r="8" ht="33" customHeight="1" spans="1:13">
      <c r="A8" s="136">
        <v>0</v>
      </c>
      <c r="B8" s="41"/>
      <c r="C8" s="41" t="s">
        <v>22</v>
      </c>
      <c r="D8" s="41"/>
      <c r="E8" s="41"/>
      <c r="F8" s="41"/>
      <c r="G8" s="41"/>
      <c r="H8" s="41"/>
      <c r="I8" s="147" t="s">
        <v>23</v>
      </c>
      <c r="J8" s="148"/>
      <c r="K8" s="149" t="s">
        <v>24</v>
      </c>
      <c r="L8" s="150"/>
      <c r="M8" s="41" t="s">
        <v>25</v>
      </c>
    </row>
    <row r="9" ht="33" customHeight="1" spans="1:13">
      <c r="A9" s="136">
        <v>0</v>
      </c>
      <c r="B9" s="41" t="s">
        <v>26</v>
      </c>
      <c r="C9" s="41" t="s">
        <v>27</v>
      </c>
      <c r="D9" s="41" t="s">
        <v>28</v>
      </c>
      <c r="E9" s="41" t="s">
        <v>29</v>
      </c>
      <c r="F9" s="41" t="s">
        <v>30</v>
      </c>
      <c r="G9" s="41" t="s">
        <v>31</v>
      </c>
      <c r="H9" s="41" t="s">
        <v>32</v>
      </c>
      <c r="I9" s="151"/>
      <c r="J9" s="152" t="s">
        <v>33</v>
      </c>
      <c r="K9" s="153"/>
      <c r="L9" s="154" t="s">
        <v>34</v>
      </c>
      <c r="M9" s="41"/>
    </row>
    <row r="10" ht="56.1" customHeight="1" spans="1:13">
      <c r="A10" s="140"/>
      <c r="B10" s="29" t="s">
        <v>35</v>
      </c>
      <c r="C10" s="141">
        <v>2105132</v>
      </c>
      <c r="D10" s="142" t="s">
        <v>36</v>
      </c>
      <c r="E10" s="30">
        <v>4</v>
      </c>
      <c r="F10" s="143">
        <v>44326</v>
      </c>
      <c r="G10" s="144">
        <v>0.0341</v>
      </c>
      <c r="H10" s="141" t="s">
        <v>37</v>
      </c>
      <c r="I10" s="140">
        <v>23.98</v>
      </c>
      <c r="J10" s="30">
        <v>4</v>
      </c>
      <c r="K10" s="155">
        <f>13.09+0.3094</f>
        <v>13.3994</v>
      </c>
      <c r="L10" s="155">
        <v>1.8367</v>
      </c>
      <c r="M10" s="29"/>
    </row>
    <row r="11" ht="56.1" customHeight="1" spans="1:13">
      <c r="A11" s="140"/>
      <c r="B11" s="29" t="s">
        <v>35</v>
      </c>
      <c r="C11" s="141">
        <v>2105132</v>
      </c>
      <c r="D11" s="142" t="s">
        <v>36</v>
      </c>
      <c r="E11" s="30">
        <v>2</v>
      </c>
      <c r="F11" s="143">
        <v>44326</v>
      </c>
      <c r="G11" s="144">
        <v>0.0341</v>
      </c>
      <c r="H11" s="141" t="s">
        <v>37</v>
      </c>
      <c r="I11" s="140">
        <v>23.26</v>
      </c>
      <c r="J11" s="30">
        <v>2</v>
      </c>
      <c r="K11" s="155">
        <f>6.46+0.9377</f>
        <v>7.3977</v>
      </c>
      <c r="L11" s="155">
        <v>2</v>
      </c>
      <c r="M11" s="29"/>
    </row>
    <row r="12" ht="56.1" customHeight="1" spans="1:13">
      <c r="A12" s="140"/>
      <c r="B12" s="29" t="s">
        <v>35</v>
      </c>
      <c r="C12" s="141">
        <v>2105132</v>
      </c>
      <c r="D12" s="142" t="s">
        <v>36</v>
      </c>
      <c r="E12" s="30">
        <v>0.075</v>
      </c>
      <c r="F12" s="143">
        <v>44326</v>
      </c>
      <c r="G12" s="144">
        <v>0.0341</v>
      </c>
      <c r="H12" s="141" t="s">
        <v>37</v>
      </c>
      <c r="I12" s="140">
        <v>0.24</v>
      </c>
      <c r="J12" s="30">
        <v>0.075</v>
      </c>
      <c r="K12" s="156">
        <v>0.077</v>
      </c>
      <c r="L12" s="156">
        <v>0.075</v>
      </c>
      <c r="M12" s="29"/>
    </row>
  </sheetData>
  <autoFilter ref="A9:M12">
    <extLst/>
  </autoFilter>
  <mergeCells count="5">
    <mergeCell ref="B6:M6"/>
    <mergeCell ref="C8:H8"/>
    <mergeCell ref="I8:J8"/>
    <mergeCell ref="K8:L8"/>
    <mergeCell ref="M8:M9"/>
  </mergeCells>
  <printOptions horizontalCentered="1"/>
  <pageMargins left="0.393055555555556" right="0.393055555555556" top="0.393055555555556" bottom="0.393055555555556" header="0" footer="0"/>
  <pageSetup paperSize="9" scale="7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7"/>
  <sheetViews>
    <sheetView workbookViewId="0">
      <pane xSplit="2" ySplit="8" topLeftCell="C46" activePane="bottomRight" state="frozen"/>
      <selection/>
      <selection pane="topRight"/>
      <selection pane="bottomLeft"/>
      <selection pane="bottomRight" activeCell="D47" sqref="D47"/>
    </sheetView>
  </sheetViews>
  <sheetFormatPr defaultColWidth="10" defaultRowHeight="13.5"/>
  <cols>
    <col min="1" max="1" width="9" style="36" hidden="1"/>
    <col min="2" max="2" width="30.625" style="36" customWidth="1"/>
    <col min="3" max="3" width="16.125" style="36" customWidth="1"/>
    <col min="4" max="4" width="12.7583333333333" style="36" customWidth="1"/>
    <col min="5" max="5" width="14.875" style="36" customWidth="1"/>
    <col min="6" max="6" width="12.7583333333333" style="36" customWidth="1"/>
    <col min="7" max="8" width="9.125" style="36" customWidth="1"/>
    <col min="9" max="9" width="11.7583333333333" style="36" customWidth="1"/>
    <col min="10" max="10" width="15.875" style="36" customWidth="1"/>
    <col min="11" max="11" width="13.375" style="36" customWidth="1"/>
    <col min="12" max="12" width="14.7583333333333" style="36" customWidth="1"/>
    <col min="13" max="13" width="18.125" style="36" customWidth="1"/>
    <col min="14" max="15" width="13.375" style="36" customWidth="1"/>
    <col min="18" max="16384" width="10" style="36"/>
  </cols>
  <sheetData>
    <row r="1" ht="45" hidden="1" spans="1:3">
      <c r="A1" s="37">
        <v>0</v>
      </c>
      <c r="B1" s="37" t="s">
        <v>0</v>
      </c>
      <c r="C1" s="37" t="s">
        <v>38</v>
      </c>
    </row>
    <row r="2" hidden="1" spans="1:8">
      <c r="A2" s="37">
        <v>0</v>
      </c>
      <c r="B2" s="37" t="s">
        <v>3</v>
      </c>
      <c r="C2" s="37" t="s">
        <v>4</v>
      </c>
      <c r="D2" s="37" t="s">
        <v>5</v>
      </c>
      <c r="E2" s="37" t="s">
        <v>6</v>
      </c>
      <c r="F2" s="37" t="s">
        <v>39</v>
      </c>
      <c r="G2" s="37"/>
      <c r="H2" s="37"/>
    </row>
    <row r="3" hidden="1" spans="1:15">
      <c r="A3" s="37">
        <v>0</v>
      </c>
      <c r="B3" s="37" t="s">
        <v>8</v>
      </c>
      <c r="C3" s="37" t="s">
        <v>9</v>
      </c>
      <c r="E3" s="37" t="s">
        <v>10</v>
      </c>
      <c r="F3" s="37" t="s">
        <v>11</v>
      </c>
      <c r="G3" s="37" t="s">
        <v>12</v>
      </c>
      <c r="H3" s="37" t="s">
        <v>13</v>
      </c>
      <c r="I3" s="37" t="s">
        <v>40</v>
      </c>
      <c r="J3" s="37" t="s">
        <v>14</v>
      </c>
      <c r="K3" s="37" t="s">
        <v>15</v>
      </c>
      <c r="L3" s="37" t="s">
        <v>16</v>
      </c>
      <c r="M3" s="37" t="s">
        <v>17</v>
      </c>
      <c r="N3" s="37" t="s">
        <v>41</v>
      </c>
      <c r="O3" s="37"/>
    </row>
    <row r="4" ht="24.95" customHeight="1" spans="1:2">
      <c r="A4" s="37">
        <v>0</v>
      </c>
      <c r="B4" s="38" t="s">
        <v>42</v>
      </c>
    </row>
    <row r="5" ht="27.95" customHeight="1" spans="1:15">
      <c r="A5" s="37">
        <v>0</v>
      </c>
      <c r="B5" s="39" t="s">
        <v>43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ht="23.25" customHeight="1" spans="1:15">
      <c r="A6" s="37">
        <v>0</v>
      </c>
      <c r="B6" s="40"/>
      <c r="C6" s="40"/>
      <c r="D6" s="40"/>
      <c r="E6" s="40"/>
      <c r="F6" s="40"/>
      <c r="G6" s="40"/>
      <c r="H6" s="40"/>
      <c r="I6" s="96"/>
      <c r="J6" s="96"/>
      <c r="K6" s="40"/>
      <c r="L6" s="40"/>
      <c r="M6" s="40"/>
      <c r="N6" s="97" t="s">
        <v>21</v>
      </c>
      <c r="O6" s="97"/>
    </row>
    <row r="7" ht="30" customHeight="1" spans="1:15">
      <c r="A7" s="37">
        <v>0</v>
      </c>
      <c r="B7" s="41"/>
      <c r="C7" s="42" t="s">
        <v>22</v>
      </c>
      <c r="D7" s="42"/>
      <c r="E7" s="42"/>
      <c r="F7" s="42"/>
      <c r="G7" s="42"/>
      <c r="H7" s="42"/>
      <c r="I7" s="98" t="s">
        <v>44</v>
      </c>
      <c r="J7" s="99" t="s">
        <v>23</v>
      </c>
      <c r="K7" s="99"/>
      <c r="L7" s="99" t="s">
        <v>24</v>
      </c>
      <c r="M7" s="99"/>
      <c r="N7" s="100" t="s">
        <v>45</v>
      </c>
      <c r="O7" s="99" t="s">
        <v>25</v>
      </c>
    </row>
    <row r="8" ht="48" customHeight="1" spans="1:15">
      <c r="A8" s="43">
        <v>0.491666666666667</v>
      </c>
      <c r="B8" s="41" t="s">
        <v>26</v>
      </c>
      <c r="C8" s="41" t="s">
        <v>27</v>
      </c>
      <c r="D8" s="41" t="s">
        <v>28</v>
      </c>
      <c r="E8" s="41" t="s">
        <v>29</v>
      </c>
      <c r="F8" s="41" t="s">
        <v>30</v>
      </c>
      <c r="G8" s="41" t="s">
        <v>31</v>
      </c>
      <c r="H8" s="41" t="s">
        <v>32</v>
      </c>
      <c r="I8" s="101"/>
      <c r="J8" s="99"/>
      <c r="K8" s="99" t="s">
        <v>46</v>
      </c>
      <c r="L8" s="99"/>
      <c r="M8" s="99" t="s">
        <v>47</v>
      </c>
      <c r="N8" s="102"/>
      <c r="O8" s="99"/>
    </row>
    <row r="9" s="35" customFormat="1" ht="48" customHeight="1" spans="1:17">
      <c r="A9" s="44"/>
      <c r="B9" s="17" t="s">
        <v>48</v>
      </c>
      <c r="C9" s="45">
        <v>198232</v>
      </c>
      <c r="D9" s="46" t="s">
        <v>49</v>
      </c>
      <c r="E9" s="47">
        <v>1.25</v>
      </c>
      <c r="F9" s="48">
        <v>45044</v>
      </c>
      <c r="G9" s="49">
        <v>0.0312</v>
      </c>
      <c r="H9" s="50" t="s">
        <v>50</v>
      </c>
      <c r="I9" s="103" t="s">
        <v>51</v>
      </c>
      <c r="J9" s="104">
        <v>26.6581</v>
      </c>
      <c r="K9" s="104">
        <v>12.54</v>
      </c>
      <c r="L9" s="104">
        <v>4.39</v>
      </c>
      <c r="M9" s="104">
        <v>4.39</v>
      </c>
      <c r="N9" s="105">
        <v>0</v>
      </c>
      <c r="O9" s="106"/>
      <c r="P9" s="107"/>
      <c r="Q9" s="107"/>
    </row>
    <row r="10" s="35" customFormat="1" ht="48" customHeight="1" spans="1:17">
      <c r="A10" s="44"/>
      <c r="B10" s="17" t="s">
        <v>52</v>
      </c>
      <c r="C10" s="51">
        <v>198777</v>
      </c>
      <c r="D10" s="46" t="s">
        <v>49</v>
      </c>
      <c r="E10" s="47">
        <v>1.8</v>
      </c>
      <c r="F10" s="48">
        <v>45169</v>
      </c>
      <c r="G10" s="49">
        <v>0.03</v>
      </c>
      <c r="H10" s="52" t="s">
        <v>50</v>
      </c>
      <c r="I10" s="103" t="s">
        <v>51</v>
      </c>
      <c r="J10" s="104"/>
      <c r="K10" s="104"/>
      <c r="L10" s="104"/>
      <c r="M10" s="104"/>
      <c r="N10" s="108"/>
      <c r="O10" s="109"/>
      <c r="P10" s="107"/>
      <c r="Q10" s="107"/>
    </row>
    <row r="11" s="35" customFormat="1" ht="40.5" spans="2:17">
      <c r="B11" s="17" t="s">
        <v>53</v>
      </c>
      <c r="C11" s="53">
        <v>173871</v>
      </c>
      <c r="D11" s="54" t="s">
        <v>49</v>
      </c>
      <c r="E11" s="55">
        <v>2.5</v>
      </c>
      <c r="F11" s="56">
        <v>44497</v>
      </c>
      <c r="G11" s="57">
        <v>0.0362</v>
      </c>
      <c r="H11" s="58" t="s">
        <v>50</v>
      </c>
      <c r="I11" s="103" t="s">
        <v>51</v>
      </c>
      <c r="J11" s="104"/>
      <c r="K11" s="104"/>
      <c r="L11" s="104"/>
      <c r="M11" s="104"/>
      <c r="N11" s="110"/>
      <c r="O11" s="111"/>
      <c r="P11" s="107"/>
      <c r="Q11" s="107"/>
    </row>
    <row r="12" s="35" customFormat="1" ht="48" customHeight="1" spans="1:17">
      <c r="A12" s="44"/>
      <c r="B12" s="17" t="s">
        <v>48</v>
      </c>
      <c r="C12" s="45">
        <v>198232</v>
      </c>
      <c r="D12" s="46" t="s">
        <v>49</v>
      </c>
      <c r="E12" s="47">
        <v>1.05</v>
      </c>
      <c r="F12" s="48">
        <v>45044</v>
      </c>
      <c r="G12" s="49">
        <v>0.0312</v>
      </c>
      <c r="H12" s="59" t="s">
        <v>50</v>
      </c>
      <c r="I12" s="112" t="s">
        <v>51</v>
      </c>
      <c r="J12" s="104">
        <v>18.493058</v>
      </c>
      <c r="K12" s="104">
        <v>11.6</v>
      </c>
      <c r="L12" s="104">
        <v>2.43</v>
      </c>
      <c r="M12" s="104">
        <v>2.43</v>
      </c>
      <c r="N12" s="108">
        <v>0</v>
      </c>
      <c r="O12" s="106"/>
      <c r="P12" s="107"/>
      <c r="Q12" s="107"/>
    </row>
    <row r="13" s="35" customFormat="1" ht="48" customHeight="1" spans="1:17">
      <c r="A13" s="44"/>
      <c r="B13" s="17" t="s">
        <v>54</v>
      </c>
      <c r="C13" s="45">
        <v>2271131</v>
      </c>
      <c r="D13" s="54" t="s">
        <v>49</v>
      </c>
      <c r="E13" s="60">
        <v>1.5</v>
      </c>
      <c r="F13" s="61">
        <v>44725</v>
      </c>
      <c r="G13" s="49">
        <v>0.0327</v>
      </c>
      <c r="H13" s="45" t="s">
        <v>50</v>
      </c>
      <c r="I13" s="112" t="s">
        <v>51</v>
      </c>
      <c r="J13" s="104"/>
      <c r="K13" s="104"/>
      <c r="L13" s="104"/>
      <c r="M13" s="104"/>
      <c r="N13" s="110"/>
      <c r="O13" s="111"/>
      <c r="P13" s="107"/>
      <c r="Q13" s="107"/>
    </row>
    <row r="14" s="35" customFormat="1" ht="48" customHeight="1" spans="1:17">
      <c r="A14" s="44"/>
      <c r="B14" s="17" t="s">
        <v>55</v>
      </c>
      <c r="C14" s="45">
        <v>198233</v>
      </c>
      <c r="D14" s="46" t="s">
        <v>49</v>
      </c>
      <c r="E14" s="47">
        <v>2</v>
      </c>
      <c r="F14" s="48">
        <v>45044</v>
      </c>
      <c r="G14" s="49">
        <v>0.0326</v>
      </c>
      <c r="H14" s="59" t="s">
        <v>56</v>
      </c>
      <c r="I14" s="103" t="s">
        <v>51</v>
      </c>
      <c r="J14" s="113">
        <v>13.135614</v>
      </c>
      <c r="K14" s="104">
        <v>8</v>
      </c>
      <c r="L14" s="114">
        <v>1.7747</v>
      </c>
      <c r="M14" s="114">
        <v>1.7747</v>
      </c>
      <c r="N14" s="110">
        <v>0</v>
      </c>
      <c r="O14" s="99"/>
      <c r="P14" s="107"/>
      <c r="Q14" s="107"/>
    </row>
    <row r="15" s="35" customFormat="1" ht="48" customHeight="1" spans="1:17">
      <c r="A15" s="44"/>
      <c r="B15" s="17" t="s">
        <v>48</v>
      </c>
      <c r="C15" s="45">
        <v>198232</v>
      </c>
      <c r="D15" s="46" t="s">
        <v>49</v>
      </c>
      <c r="E15" s="47">
        <v>2</v>
      </c>
      <c r="F15" s="48">
        <v>45044</v>
      </c>
      <c r="G15" s="49">
        <v>0.0312</v>
      </c>
      <c r="H15" s="59" t="s">
        <v>50</v>
      </c>
      <c r="I15" s="103" t="s">
        <v>51</v>
      </c>
      <c r="J15" s="115">
        <v>27.234549</v>
      </c>
      <c r="K15" s="105">
        <v>17</v>
      </c>
      <c r="L15" s="116">
        <v>3.041768</v>
      </c>
      <c r="M15" s="116">
        <v>3.041768</v>
      </c>
      <c r="N15" s="108">
        <v>0</v>
      </c>
      <c r="O15" s="106"/>
      <c r="P15" s="107"/>
      <c r="Q15" s="107"/>
    </row>
    <row r="16" s="35" customFormat="1" ht="48" customHeight="1" spans="1:17">
      <c r="A16" s="44"/>
      <c r="B16" s="17" t="s">
        <v>57</v>
      </c>
      <c r="C16" s="45">
        <v>230784</v>
      </c>
      <c r="D16" s="46" t="s">
        <v>49</v>
      </c>
      <c r="E16" s="47">
        <v>2</v>
      </c>
      <c r="F16" s="48">
        <v>45127</v>
      </c>
      <c r="G16" s="49">
        <v>0.0311</v>
      </c>
      <c r="H16" s="62" t="s">
        <v>50</v>
      </c>
      <c r="I16" s="103" t="s">
        <v>51</v>
      </c>
      <c r="J16" s="115"/>
      <c r="K16" s="108"/>
      <c r="L16" s="115"/>
      <c r="M16" s="115"/>
      <c r="N16" s="108"/>
      <c r="O16" s="109"/>
      <c r="P16" s="107"/>
      <c r="Q16" s="107"/>
    </row>
    <row r="17" s="35" customFormat="1" ht="48" customHeight="1" spans="1:17">
      <c r="A17" s="44"/>
      <c r="B17" s="17" t="s">
        <v>52</v>
      </c>
      <c r="C17" s="51">
        <v>198777</v>
      </c>
      <c r="D17" s="46" t="s">
        <v>49</v>
      </c>
      <c r="E17" s="47">
        <v>3.21</v>
      </c>
      <c r="F17" s="48">
        <v>45169</v>
      </c>
      <c r="G17" s="49">
        <v>0.03</v>
      </c>
      <c r="H17" s="62" t="s">
        <v>50</v>
      </c>
      <c r="I17" s="103" t="s">
        <v>51</v>
      </c>
      <c r="J17" s="113"/>
      <c r="K17" s="110"/>
      <c r="L17" s="113"/>
      <c r="M17" s="113"/>
      <c r="N17" s="110"/>
      <c r="O17" s="111"/>
      <c r="P17" s="107"/>
      <c r="Q17" s="107"/>
    </row>
    <row r="18" s="35" customFormat="1" ht="48" customHeight="1" spans="1:17">
      <c r="A18" s="44"/>
      <c r="B18" s="17" t="s">
        <v>48</v>
      </c>
      <c r="C18" s="45">
        <v>198232</v>
      </c>
      <c r="D18" s="46" t="s">
        <v>49</v>
      </c>
      <c r="E18" s="47">
        <v>1.2</v>
      </c>
      <c r="F18" s="48">
        <v>45044</v>
      </c>
      <c r="G18" s="49">
        <v>0.0312</v>
      </c>
      <c r="H18" s="59" t="s">
        <v>50</v>
      </c>
      <c r="I18" s="103" t="s">
        <v>51</v>
      </c>
      <c r="J18" s="115">
        <v>9.204569</v>
      </c>
      <c r="K18" s="105">
        <v>5</v>
      </c>
      <c r="L18" s="116">
        <v>0.7948</v>
      </c>
      <c r="M18" s="116">
        <v>0.7948</v>
      </c>
      <c r="N18" s="108">
        <v>0</v>
      </c>
      <c r="O18" s="106"/>
      <c r="P18" s="107"/>
      <c r="Q18" s="107"/>
    </row>
    <row r="19" s="35" customFormat="1" ht="48" customHeight="1" spans="1:17">
      <c r="A19" s="44"/>
      <c r="B19" s="17" t="s">
        <v>52</v>
      </c>
      <c r="C19" s="51">
        <v>198777</v>
      </c>
      <c r="D19" s="46" t="s">
        <v>49</v>
      </c>
      <c r="E19" s="47">
        <v>1.1</v>
      </c>
      <c r="F19" s="48">
        <v>45169</v>
      </c>
      <c r="G19" s="49">
        <v>0.03</v>
      </c>
      <c r="H19" s="62" t="s">
        <v>50</v>
      </c>
      <c r="I19" s="103" t="s">
        <v>51</v>
      </c>
      <c r="J19" s="113"/>
      <c r="K19" s="110"/>
      <c r="L19" s="113"/>
      <c r="M19" s="113"/>
      <c r="N19" s="110"/>
      <c r="O19" s="111"/>
      <c r="P19" s="107"/>
      <c r="Q19" s="107"/>
    </row>
    <row r="20" s="35" customFormat="1" ht="48" customHeight="1" spans="1:17">
      <c r="A20" s="44"/>
      <c r="B20" s="17" t="s">
        <v>57</v>
      </c>
      <c r="C20" s="45">
        <v>230784</v>
      </c>
      <c r="D20" s="46" t="s">
        <v>49</v>
      </c>
      <c r="E20" s="47">
        <v>2.7</v>
      </c>
      <c r="F20" s="48">
        <v>45127</v>
      </c>
      <c r="G20" s="49">
        <v>0.0311</v>
      </c>
      <c r="H20" s="62" t="s">
        <v>50</v>
      </c>
      <c r="I20" s="103" t="s">
        <v>51</v>
      </c>
      <c r="J20" s="104">
        <v>15.973902</v>
      </c>
      <c r="K20" s="104">
        <v>12.7</v>
      </c>
      <c r="L20" s="104">
        <v>2.78</v>
      </c>
      <c r="M20" s="104">
        <v>2.78</v>
      </c>
      <c r="N20" s="105">
        <v>0</v>
      </c>
      <c r="O20" s="106"/>
      <c r="P20" s="107"/>
      <c r="Q20" s="107"/>
    </row>
    <row r="21" s="35" customFormat="1" ht="46.5" customHeight="1" spans="1:17">
      <c r="A21" s="63">
        <v>30</v>
      </c>
      <c r="B21" s="17" t="s">
        <v>54</v>
      </c>
      <c r="C21" s="45">
        <v>2271131</v>
      </c>
      <c r="D21" s="54" t="s">
        <v>49</v>
      </c>
      <c r="E21" s="60">
        <v>1.4</v>
      </c>
      <c r="F21" s="61">
        <v>44725</v>
      </c>
      <c r="G21" s="49">
        <v>0.0327</v>
      </c>
      <c r="H21" s="45" t="s">
        <v>50</v>
      </c>
      <c r="I21" s="103" t="s">
        <v>51</v>
      </c>
      <c r="J21" s="104"/>
      <c r="K21" s="104"/>
      <c r="L21" s="104"/>
      <c r="M21" s="104"/>
      <c r="N21" s="108"/>
      <c r="O21" s="109"/>
      <c r="P21" s="107"/>
      <c r="Q21" s="107"/>
    </row>
    <row r="22" s="35" customFormat="1" ht="46.5" customHeight="1" spans="1:17">
      <c r="A22" s="63">
        <v>39</v>
      </c>
      <c r="B22" s="17" t="s">
        <v>58</v>
      </c>
      <c r="C22" s="45">
        <v>2005879</v>
      </c>
      <c r="D22" s="54" t="s">
        <v>49</v>
      </c>
      <c r="E22" s="60">
        <v>1.094</v>
      </c>
      <c r="F22" s="64">
        <v>44069</v>
      </c>
      <c r="G22" s="49">
        <v>0.0384</v>
      </c>
      <c r="H22" s="45" t="s">
        <v>50</v>
      </c>
      <c r="I22" s="103" t="s">
        <v>51</v>
      </c>
      <c r="J22" s="104"/>
      <c r="K22" s="104"/>
      <c r="L22" s="104"/>
      <c r="M22" s="104"/>
      <c r="N22" s="110"/>
      <c r="O22" s="111"/>
      <c r="P22" s="107"/>
      <c r="Q22" s="107"/>
    </row>
    <row r="23" s="35" customFormat="1" ht="48" customHeight="1" spans="1:17">
      <c r="A23" s="44"/>
      <c r="B23" s="17" t="s">
        <v>59</v>
      </c>
      <c r="C23" s="51" t="s">
        <v>60</v>
      </c>
      <c r="D23" s="46" t="s">
        <v>49</v>
      </c>
      <c r="E23" s="47">
        <v>2.9</v>
      </c>
      <c r="F23" s="48">
        <v>45169</v>
      </c>
      <c r="G23" s="49">
        <v>0.03</v>
      </c>
      <c r="H23" s="62" t="s">
        <v>56</v>
      </c>
      <c r="I23" s="103" t="s">
        <v>51</v>
      </c>
      <c r="J23" s="113">
        <v>19.226278</v>
      </c>
      <c r="K23" s="104">
        <v>11</v>
      </c>
      <c r="L23" s="114">
        <v>0.517907</v>
      </c>
      <c r="M23" s="114">
        <v>0.517907</v>
      </c>
      <c r="N23" s="110">
        <v>0</v>
      </c>
      <c r="O23" s="99"/>
      <c r="P23" s="107"/>
      <c r="Q23" s="107"/>
    </row>
    <row r="24" s="35" customFormat="1" ht="48" customHeight="1" spans="1:17">
      <c r="A24" s="44"/>
      <c r="B24" s="17" t="s">
        <v>52</v>
      </c>
      <c r="C24" s="51">
        <v>198777</v>
      </c>
      <c r="D24" s="46" t="s">
        <v>49</v>
      </c>
      <c r="E24" s="47">
        <v>0.62</v>
      </c>
      <c r="F24" s="48">
        <v>45169</v>
      </c>
      <c r="G24" s="49">
        <v>0.03</v>
      </c>
      <c r="H24" s="62" t="s">
        <v>50</v>
      </c>
      <c r="I24" s="103" t="s">
        <v>51</v>
      </c>
      <c r="J24" s="104">
        <v>34.862251</v>
      </c>
      <c r="K24" s="104">
        <v>12</v>
      </c>
      <c r="L24" s="104">
        <v>4.88</v>
      </c>
      <c r="M24" s="104">
        <v>4.32</v>
      </c>
      <c r="N24" s="105">
        <v>0</v>
      </c>
      <c r="O24" s="106"/>
      <c r="P24" s="107"/>
      <c r="Q24" s="107"/>
    </row>
    <row r="25" s="35" customFormat="1" ht="48" customHeight="1" spans="1:17">
      <c r="A25" s="44" t="s">
        <v>61</v>
      </c>
      <c r="B25" s="17" t="s">
        <v>62</v>
      </c>
      <c r="C25" s="17">
        <v>2205230</v>
      </c>
      <c r="D25" s="54" t="s">
        <v>49</v>
      </c>
      <c r="E25" s="60">
        <v>3.7</v>
      </c>
      <c r="F25" s="64">
        <v>44610</v>
      </c>
      <c r="G25" s="49">
        <v>0.0331</v>
      </c>
      <c r="H25" s="45" t="s">
        <v>50</v>
      </c>
      <c r="I25" s="103" t="s">
        <v>51</v>
      </c>
      <c r="J25" s="104"/>
      <c r="K25" s="104"/>
      <c r="L25" s="104"/>
      <c r="M25" s="104"/>
      <c r="N25" s="110"/>
      <c r="O25" s="111"/>
      <c r="P25" s="107"/>
      <c r="Q25" s="107"/>
    </row>
    <row r="26" s="35" customFormat="1" ht="48" customHeight="1" spans="1:17">
      <c r="A26" s="44"/>
      <c r="B26" s="17" t="s">
        <v>52</v>
      </c>
      <c r="C26" s="51">
        <v>198777</v>
      </c>
      <c r="D26" s="46" t="s">
        <v>49</v>
      </c>
      <c r="E26" s="47">
        <v>0.22</v>
      </c>
      <c r="F26" s="48">
        <v>45169</v>
      </c>
      <c r="G26" s="49">
        <v>0.03</v>
      </c>
      <c r="H26" s="62" t="s">
        <v>50</v>
      </c>
      <c r="I26" s="112" t="s">
        <v>51</v>
      </c>
      <c r="J26" s="104">
        <v>16.371051</v>
      </c>
      <c r="K26" s="104">
        <v>8.25</v>
      </c>
      <c r="L26" s="104">
        <v>4.79</v>
      </c>
      <c r="M26" s="104">
        <v>3.47</v>
      </c>
      <c r="N26" s="105">
        <v>0</v>
      </c>
      <c r="O26" s="106"/>
      <c r="P26" s="107"/>
      <c r="Q26" s="107"/>
    </row>
    <row r="27" s="35" customFormat="1" ht="63" customHeight="1" spans="1:17">
      <c r="A27" s="44" t="s">
        <v>61</v>
      </c>
      <c r="B27" s="17" t="s">
        <v>63</v>
      </c>
      <c r="C27" s="53">
        <v>173716</v>
      </c>
      <c r="D27" s="54" t="s">
        <v>49</v>
      </c>
      <c r="E27" s="55">
        <v>0.65</v>
      </c>
      <c r="F27" s="56">
        <v>44357</v>
      </c>
      <c r="G27" s="57">
        <v>0.0383</v>
      </c>
      <c r="H27" s="65" t="s">
        <v>50</v>
      </c>
      <c r="I27" s="112" t="s">
        <v>51</v>
      </c>
      <c r="J27" s="104"/>
      <c r="K27" s="104"/>
      <c r="L27" s="104"/>
      <c r="M27" s="104"/>
      <c r="N27" s="108"/>
      <c r="O27" s="109"/>
      <c r="P27" s="107"/>
      <c r="Q27" s="107"/>
    </row>
    <row r="28" s="35" customFormat="1" ht="40.5" spans="2:17">
      <c r="B28" s="17" t="s">
        <v>53</v>
      </c>
      <c r="C28" s="53">
        <v>173871</v>
      </c>
      <c r="D28" s="54" t="s">
        <v>49</v>
      </c>
      <c r="E28" s="55">
        <v>2.6</v>
      </c>
      <c r="F28" s="56">
        <v>44497</v>
      </c>
      <c r="G28" s="57">
        <v>0.0362</v>
      </c>
      <c r="H28" s="66" t="s">
        <v>50</v>
      </c>
      <c r="I28" s="112" t="s">
        <v>51</v>
      </c>
      <c r="J28" s="104"/>
      <c r="K28" s="104"/>
      <c r="L28" s="104"/>
      <c r="M28" s="104"/>
      <c r="N28" s="110"/>
      <c r="O28" s="111"/>
      <c r="P28" s="107"/>
      <c r="Q28" s="107"/>
    </row>
    <row r="29" s="35" customFormat="1" ht="48" customHeight="1" spans="1:17">
      <c r="A29" s="44"/>
      <c r="B29" s="17" t="s">
        <v>52</v>
      </c>
      <c r="C29" s="51">
        <v>198777</v>
      </c>
      <c r="D29" s="46" t="s">
        <v>49</v>
      </c>
      <c r="E29" s="47">
        <v>0.25</v>
      </c>
      <c r="F29" s="48">
        <v>45169</v>
      </c>
      <c r="G29" s="49">
        <v>0.03</v>
      </c>
      <c r="H29" s="62" t="s">
        <v>50</v>
      </c>
      <c r="I29" s="103" t="s">
        <v>51</v>
      </c>
      <c r="J29" s="104">
        <v>13.803245</v>
      </c>
      <c r="K29" s="104">
        <v>9</v>
      </c>
      <c r="L29" s="104">
        <v>3.62</v>
      </c>
      <c r="M29" s="104">
        <v>2.55</v>
      </c>
      <c r="N29" s="105">
        <v>0</v>
      </c>
      <c r="O29" s="106"/>
      <c r="P29" s="107"/>
      <c r="Q29" s="107"/>
    </row>
    <row r="30" s="35" customFormat="1" ht="44.25" customHeight="1" spans="2:17">
      <c r="B30" s="17" t="s">
        <v>63</v>
      </c>
      <c r="C30" s="53">
        <v>173716</v>
      </c>
      <c r="D30" s="54" t="s">
        <v>49</v>
      </c>
      <c r="E30" s="55">
        <v>0.6</v>
      </c>
      <c r="F30" s="56">
        <v>44357</v>
      </c>
      <c r="G30" s="57">
        <v>0.0383</v>
      </c>
      <c r="H30" s="65" t="s">
        <v>50</v>
      </c>
      <c r="I30" s="103" t="s">
        <v>51</v>
      </c>
      <c r="J30" s="104"/>
      <c r="K30" s="104"/>
      <c r="L30" s="104"/>
      <c r="M30" s="104"/>
      <c r="N30" s="108"/>
      <c r="O30" s="109"/>
      <c r="P30" s="107"/>
      <c r="Q30" s="107"/>
    </row>
    <row r="31" s="35" customFormat="1" ht="45" customHeight="1" spans="2:17">
      <c r="B31" s="17" t="s">
        <v>53</v>
      </c>
      <c r="C31" s="53">
        <v>173871</v>
      </c>
      <c r="D31" s="54" t="s">
        <v>49</v>
      </c>
      <c r="E31" s="55">
        <v>1.7</v>
      </c>
      <c r="F31" s="56">
        <v>44497</v>
      </c>
      <c r="G31" s="57">
        <v>0.0362</v>
      </c>
      <c r="H31" s="66" t="s">
        <v>50</v>
      </c>
      <c r="I31" s="103" t="s">
        <v>51</v>
      </c>
      <c r="J31" s="104"/>
      <c r="K31" s="104"/>
      <c r="L31" s="104"/>
      <c r="M31" s="104"/>
      <c r="N31" s="110"/>
      <c r="O31" s="111"/>
      <c r="P31" s="107"/>
      <c r="Q31" s="107"/>
    </row>
    <row r="32" s="35" customFormat="1" ht="48" customHeight="1" spans="1:17">
      <c r="A32" s="44"/>
      <c r="B32" s="17" t="s">
        <v>52</v>
      </c>
      <c r="C32" s="51">
        <v>198777</v>
      </c>
      <c r="D32" s="46" t="s">
        <v>49</v>
      </c>
      <c r="E32" s="47">
        <v>0.11</v>
      </c>
      <c r="F32" s="48">
        <v>45169</v>
      </c>
      <c r="G32" s="49">
        <v>0.03</v>
      </c>
      <c r="H32" s="62" t="s">
        <v>50</v>
      </c>
      <c r="I32" s="103" t="s">
        <v>51</v>
      </c>
      <c r="J32" s="104">
        <v>34.1</v>
      </c>
      <c r="K32" s="104">
        <v>17</v>
      </c>
      <c r="L32" s="104">
        <v>2.97</v>
      </c>
      <c r="M32" s="104">
        <v>2.38</v>
      </c>
      <c r="N32" s="105">
        <v>0</v>
      </c>
      <c r="O32" s="106"/>
      <c r="P32" s="107"/>
      <c r="Q32" s="107"/>
    </row>
    <row r="33" s="35" customFormat="1" ht="48" customHeight="1" spans="1:17">
      <c r="A33" s="44"/>
      <c r="B33" s="17" t="s">
        <v>52</v>
      </c>
      <c r="C33" s="51">
        <v>198777</v>
      </c>
      <c r="D33" s="46" t="s">
        <v>49</v>
      </c>
      <c r="E33" s="47">
        <v>0.07</v>
      </c>
      <c r="F33" s="48">
        <v>45169</v>
      </c>
      <c r="G33" s="49">
        <v>0.03</v>
      </c>
      <c r="H33" s="62" t="s">
        <v>50</v>
      </c>
      <c r="I33" s="103" t="s">
        <v>51</v>
      </c>
      <c r="J33" s="104"/>
      <c r="K33" s="104"/>
      <c r="L33" s="104"/>
      <c r="M33" s="104"/>
      <c r="N33" s="108"/>
      <c r="O33" s="109"/>
      <c r="P33" s="107"/>
      <c r="Q33" s="107"/>
    </row>
    <row r="34" s="35" customFormat="1" ht="40.5" spans="2:17">
      <c r="B34" s="46" t="s">
        <v>64</v>
      </c>
      <c r="C34" s="46">
        <v>173717</v>
      </c>
      <c r="D34" s="54" t="s">
        <v>49</v>
      </c>
      <c r="E34" s="55">
        <v>0.5</v>
      </c>
      <c r="F34" s="67">
        <v>44357</v>
      </c>
      <c r="G34" s="68">
        <v>0.0386</v>
      </c>
      <c r="H34" s="69" t="s">
        <v>56</v>
      </c>
      <c r="I34" s="103" t="s">
        <v>51</v>
      </c>
      <c r="J34" s="104"/>
      <c r="K34" s="104"/>
      <c r="L34" s="104"/>
      <c r="M34" s="104"/>
      <c r="N34" s="108"/>
      <c r="O34" s="109"/>
      <c r="P34" s="107"/>
      <c r="Q34" s="107"/>
    </row>
    <row r="35" s="35" customFormat="1" ht="44.25" customHeight="1" spans="2:17">
      <c r="B35" s="46" t="s">
        <v>65</v>
      </c>
      <c r="C35" s="46">
        <v>104934</v>
      </c>
      <c r="D35" s="54" t="s">
        <v>49</v>
      </c>
      <c r="E35" s="55">
        <v>1.7</v>
      </c>
      <c r="F35" s="67">
        <v>44092</v>
      </c>
      <c r="G35" s="68">
        <v>0.0407</v>
      </c>
      <c r="H35" s="69" t="s">
        <v>56</v>
      </c>
      <c r="I35" s="103" t="s">
        <v>51</v>
      </c>
      <c r="J35" s="104"/>
      <c r="K35" s="104"/>
      <c r="L35" s="104"/>
      <c r="M35" s="104"/>
      <c r="N35" s="110"/>
      <c r="O35" s="111"/>
      <c r="P35" s="107"/>
      <c r="Q35" s="107"/>
    </row>
    <row r="36" s="35" customFormat="1" ht="48" customHeight="1" spans="1:17">
      <c r="A36" s="44"/>
      <c r="B36" s="17" t="s">
        <v>52</v>
      </c>
      <c r="C36" s="51">
        <v>198777</v>
      </c>
      <c r="D36" s="46" t="s">
        <v>49</v>
      </c>
      <c r="E36" s="47">
        <v>0.53</v>
      </c>
      <c r="F36" s="48">
        <v>45169</v>
      </c>
      <c r="G36" s="49">
        <v>0.03</v>
      </c>
      <c r="H36" s="62" t="s">
        <v>50</v>
      </c>
      <c r="I36" s="112" t="s">
        <v>51</v>
      </c>
      <c r="J36" s="104">
        <v>21.14</v>
      </c>
      <c r="K36" s="104">
        <v>11</v>
      </c>
      <c r="L36" s="104">
        <v>2.32</v>
      </c>
      <c r="M36" s="104">
        <v>1.98</v>
      </c>
      <c r="N36" s="105">
        <v>0</v>
      </c>
      <c r="O36" s="106"/>
      <c r="P36" s="107"/>
      <c r="Q36" s="107"/>
    </row>
    <row r="37" s="35" customFormat="1" ht="48" customHeight="1" spans="1:17">
      <c r="A37" s="44"/>
      <c r="B37" s="17" t="s">
        <v>66</v>
      </c>
      <c r="C37" s="45">
        <v>2271180</v>
      </c>
      <c r="D37" s="54" t="s">
        <v>49</v>
      </c>
      <c r="E37" s="60">
        <v>1.5</v>
      </c>
      <c r="F37" s="64">
        <v>44728</v>
      </c>
      <c r="G37" s="49">
        <v>0.0328</v>
      </c>
      <c r="H37" s="45" t="s">
        <v>50</v>
      </c>
      <c r="I37" s="112" t="s">
        <v>51</v>
      </c>
      <c r="J37" s="104"/>
      <c r="K37" s="104"/>
      <c r="L37" s="104"/>
      <c r="M37" s="104"/>
      <c r="N37" s="110"/>
      <c r="O37" s="111"/>
      <c r="P37" s="107"/>
      <c r="Q37" s="107"/>
    </row>
    <row r="38" s="35" customFormat="1" ht="40.5" spans="2:17">
      <c r="B38" s="46" t="s">
        <v>64</v>
      </c>
      <c r="C38" s="46">
        <v>173717</v>
      </c>
      <c r="D38" s="54" t="s">
        <v>49</v>
      </c>
      <c r="E38" s="55">
        <v>2.6</v>
      </c>
      <c r="F38" s="67">
        <v>44357</v>
      </c>
      <c r="G38" s="68">
        <v>0.0386</v>
      </c>
      <c r="H38" s="69" t="s">
        <v>56</v>
      </c>
      <c r="I38" s="103" t="s">
        <v>51</v>
      </c>
      <c r="J38" s="105">
        <v>28.720687</v>
      </c>
      <c r="K38" s="105">
        <f>100000/10000</f>
        <v>10</v>
      </c>
      <c r="L38" s="117">
        <f>4.66+0.458</f>
        <v>5.118</v>
      </c>
      <c r="M38" s="105">
        <v>2.844</v>
      </c>
      <c r="N38" s="105">
        <v>0</v>
      </c>
      <c r="O38" s="118"/>
      <c r="P38" s="107"/>
      <c r="Q38" s="107"/>
    </row>
    <row r="39" s="35" customFormat="1" ht="40.5" spans="2:17">
      <c r="B39" s="46" t="s">
        <v>67</v>
      </c>
      <c r="C39" s="46">
        <v>173873</v>
      </c>
      <c r="D39" s="54" t="s">
        <v>49</v>
      </c>
      <c r="E39" s="55">
        <v>0.244</v>
      </c>
      <c r="F39" s="67">
        <v>44497</v>
      </c>
      <c r="G39" s="68">
        <v>0.0367</v>
      </c>
      <c r="H39" s="69" t="s">
        <v>56</v>
      </c>
      <c r="I39" s="103" t="s">
        <v>51</v>
      </c>
      <c r="J39" s="110"/>
      <c r="K39" s="110"/>
      <c r="L39" s="119"/>
      <c r="M39" s="110"/>
      <c r="N39" s="110"/>
      <c r="O39" s="120"/>
      <c r="P39" s="107"/>
      <c r="Q39" s="107"/>
    </row>
    <row r="40" s="35" customFormat="1" ht="44.25" customHeight="1" spans="2:17">
      <c r="B40" s="17" t="s">
        <v>53</v>
      </c>
      <c r="C40" s="53">
        <v>173871</v>
      </c>
      <c r="D40" s="54" t="s">
        <v>49</v>
      </c>
      <c r="E40" s="55">
        <v>0.401</v>
      </c>
      <c r="F40" s="70">
        <v>44497</v>
      </c>
      <c r="G40" s="57">
        <v>0.0362</v>
      </c>
      <c r="H40" s="65" t="s">
        <v>50</v>
      </c>
      <c r="I40" s="103" t="s">
        <v>51</v>
      </c>
      <c r="J40" s="105">
        <v>52</v>
      </c>
      <c r="K40" s="105">
        <f>200000/10000</f>
        <v>20</v>
      </c>
      <c r="L40" s="121">
        <v>5.637</v>
      </c>
      <c r="M40" s="121">
        <v>5.637</v>
      </c>
      <c r="N40" s="121">
        <v>0</v>
      </c>
      <c r="O40" s="122"/>
      <c r="P40" s="107"/>
      <c r="Q40" s="107"/>
    </row>
    <row r="41" s="35" customFormat="1" ht="40.5" spans="2:17">
      <c r="B41" s="71" t="s">
        <v>68</v>
      </c>
      <c r="C41" s="71" t="s">
        <v>69</v>
      </c>
      <c r="D41" s="71" t="s">
        <v>49</v>
      </c>
      <c r="E41" s="72">
        <v>1.5</v>
      </c>
      <c r="F41" s="70">
        <v>43888</v>
      </c>
      <c r="G41" s="73">
        <v>0.0344</v>
      </c>
      <c r="H41" s="71" t="s">
        <v>50</v>
      </c>
      <c r="I41" s="123" t="s">
        <v>51</v>
      </c>
      <c r="J41" s="108"/>
      <c r="K41" s="108"/>
      <c r="L41" s="124"/>
      <c r="M41" s="124"/>
      <c r="N41" s="124"/>
      <c r="O41" s="125"/>
      <c r="P41" s="107"/>
      <c r="Q41" s="107"/>
    </row>
    <row r="42" s="35" customFormat="1" ht="40.5" spans="2:17">
      <c r="B42" s="71" t="s">
        <v>70</v>
      </c>
      <c r="C42" s="71" t="s">
        <v>71</v>
      </c>
      <c r="D42" s="71" t="s">
        <v>49</v>
      </c>
      <c r="E42" s="72">
        <v>3.736</v>
      </c>
      <c r="F42" s="74">
        <v>44069</v>
      </c>
      <c r="G42" s="73">
        <v>0.0384</v>
      </c>
      <c r="H42" s="71" t="s">
        <v>50</v>
      </c>
      <c r="I42" s="123" t="s">
        <v>51</v>
      </c>
      <c r="J42" s="110"/>
      <c r="K42" s="110"/>
      <c r="L42" s="126"/>
      <c r="M42" s="126"/>
      <c r="N42" s="126"/>
      <c r="O42" s="127"/>
      <c r="P42" s="107"/>
      <c r="Q42" s="107"/>
    </row>
    <row r="43" s="35" customFormat="1" ht="40.5" spans="2:17">
      <c r="B43" s="71" t="s">
        <v>72</v>
      </c>
      <c r="C43" s="71" t="s">
        <v>73</v>
      </c>
      <c r="D43" s="75" t="s">
        <v>74</v>
      </c>
      <c r="E43" s="72">
        <v>1.2</v>
      </c>
      <c r="F43" s="74">
        <v>44069</v>
      </c>
      <c r="G43" s="73">
        <v>0.0325</v>
      </c>
      <c r="H43" s="71" t="s">
        <v>37</v>
      </c>
      <c r="I43" s="128" t="s">
        <v>75</v>
      </c>
      <c r="J43" s="121">
        <v>22.088146</v>
      </c>
      <c r="K43" s="129">
        <v>17.5</v>
      </c>
      <c r="L43" s="121">
        <v>4</v>
      </c>
      <c r="M43" s="121">
        <v>3.2</v>
      </c>
      <c r="N43" s="121">
        <f>59570.34/10000</f>
        <v>5.957034</v>
      </c>
      <c r="O43" s="130"/>
      <c r="P43" s="107"/>
      <c r="Q43" s="107"/>
    </row>
    <row r="44" s="35" customFormat="1" ht="40.5" spans="2:17">
      <c r="B44" s="76" t="s">
        <v>76</v>
      </c>
      <c r="C44" s="77" t="s">
        <v>77</v>
      </c>
      <c r="D44" s="76" t="s">
        <v>74</v>
      </c>
      <c r="E44" s="78">
        <v>2</v>
      </c>
      <c r="F44" s="74">
        <v>43591</v>
      </c>
      <c r="G44" s="79">
        <v>0.039</v>
      </c>
      <c r="H44" s="77" t="s">
        <v>37</v>
      </c>
      <c r="I44" s="128" t="s">
        <v>75</v>
      </c>
      <c r="J44" s="126"/>
      <c r="K44" s="131"/>
      <c r="L44" s="126"/>
      <c r="M44" s="126"/>
      <c r="N44" s="126"/>
      <c r="O44" s="132"/>
      <c r="P44" s="107"/>
      <c r="Q44" s="107"/>
    </row>
    <row r="45" s="35" customFormat="1" ht="40.5" spans="2:17">
      <c r="B45" s="71" t="s">
        <v>72</v>
      </c>
      <c r="C45" s="71" t="s">
        <v>73</v>
      </c>
      <c r="D45" s="75" t="s">
        <v>74</v>
      </c>
      <c r="E45" s="72">
        <v>0.5</v>
      </c>
      <c r="F45" s="74">
        <v>44069</v>
      </c>
      <c r="G45" s="73">
        <v>0.0325</v>
      </c>
      <c r="H45" s="71" t="s">
        <v>37</v>
      </c>
      <c r="I45" s="128" t="s">
        <v>75</v>
      </c>
      <c r="J45" s="121">
        <v>22.71</v>
      </c>
      <c r="K45" s="129">
        <v>18</v>
      </c>
      <c r="L45" s="121">
        <v>4.42</v>
      </c>
      <c r="M45" s="121">
        <v>3.5</v>
      </c>
      <c r="N45" s="121">
        <f>1378.737/10000</f>
        <v>0.1378737</v>
      </c>
      <c r="O45" s="130"/>
      <c r="P45" s="107"/>
      <c r="Q45" s="107"/>
    </row>
    <row r="46" s="35" customFormat="1" ht="40.5" spans="2:17">
      <c r="B46" s="76" t="s">
        <v>78</v>
      </c>
      <c r="C46" s="77" t="s">
        <v>79</v>
      </c>
      <c r="D46" s="76" t="s">
        <v>74</v>
      </c>
      <c r="E46" s="78">
        <v>3</v>
      </c>
      <c r="F46" s="80">
        <v>43672</v>
      </c>
      <c r="G46" s="79">
        <v>0.0341</v>
      </c>
      <c r="H46" s="77" t="s">
        <v>37</v>
      </c>
      <c r="I46" s="128" t="s">
        <v>75</v>
      </c>
      <c r="J46" s="126"/>
      <c r="K46" s="131"/>
      <c r="L46" s="126"/>
      <c r="M46" s="126"/>
      <c r="N46" s="126"/>
      <c r="O46" s="132"/>
      <c r="P46" s="107"/>
      <c r="Q46" s="107"/>
    </row>
    <row r="47" s="35" customFormat="1" ht="40.5" spans="2:17">
      <c r="B47" s="71" t="s">
        <v>72</v>
      </c>
      <c r="C47" s="71" t="s">
        <v>73</v>
      </c>
      <c r="D47" s="75" t="s">
        <v>74</v>
      </c>
      <c r="E47" s="72">
        <v>1</v>
      </c>
      <c r="F47" s="74">
        <v>44069</v>
      </c>
      <c r="G47" s="73">
        <v>0.0325</v>
      </c>
      <c r="H47" s="81" t="s">
        <v>37</v>
      </c>
      <c r="I47" s="128" t="s">
        <v>75</v>
      </c>
      <c r="J47" s="121">
        <v>24.394781</v>
      </c>
      <c r="K47" s="129">
        <v>19.5</v>
      </c>
      <c r="L47" s="121">
        <v>2.5</v>
      </c>
      <c r="M47" s="121">
        <v>2</v>
      </c>
      <c r="N47" s="121">
        <f>165692.4/10000</f>
        <v>16.56924</v>
      </c>
      <c r="O47" s="130"/>
      <c r="P47" s="107"/>
      <c r="Q47" s="107"/>
    </row>
    <row r="48" s="35" customFormat="1" ht="40.5" spans="2:17">
      <c r="B48" s="76" t="s">
        <v>78</v>
      </c>
      <c r="C48" s="77" t="s">
        <v>79</v>
      </c>
      <c r="D48" s="76" t="s">
        <v>74</v>
      </c>
      <c r="E48" s="72">
        <v>1</v>
      </c>
      <c r="F48" s="80">
        <v>43672</v>
      </c>
      <c r="G48" s="79">
        <v>0.0341</v>
      </c>
      <c r="H48" s="77" t="s">
        <v>37</v>
      </c>
      <c r="I48" s="128" t="s">
        <v>75</v>
      </c>
      <c r="J48" s="126"/>
      <c r="K48" s="131"/>
      <c r="L48" s="126"/>
      <c r="M48" s="126"/>
      <c r="N48" s="126"/>
      <c r="O48" s="132"/>
      <c r="P48" s="107"/>
      <c r="Q48" s="107"/>
    </row>
    <row r="49" s="35" customFormat="1" ht="40.5" spans="2:17">
      <c r="B49" s="82" t="s">
        <v>80</v>
      </c>
      <c r="C49" s="82" t="s">
        <v>81</v>
      </c>
      <c r="D49" s="82" t="s">
        <v>49</v>
      </c>
      <c r="E49" s="83">
        <v>1</v>
      </c>
      <c r="F49" s="84">
        <v>43969</v>
      </c>
      <c r="G49" s="85">
        <v>0.0293</v>
      </c>
      <c r="H49" s="86" t="s">
        <v>37</v>
      </c>
      <c r="I49" s="133" t="s">
        <v>51</v>
      </c>
      <c r="J49" s="121">
        <v>4.312482</v>
      </c>
      <c r="K49" s="134">
        <v>3</v>
      </c>
      <c r="L49" s="121">
        <v>2</v>
      </c>
      <c r="M49" s="121">
        <v>1.8</v>
      </c>
      <c r="N49" s="121">
        <v>0.28</v>
      </c>
      <c r="O49" s="130"/>
      <c r="P49" s="107"/>
      <c r="Q49" s="107"/>
    </row>
    <row r="50" s="35" customFormat="1" ht="40.5" spans="2:17">
      <c r="B50" s="87" t="s">
        <v>82</v>
      </c>
      <c r="C50" s="71" t="s">
        <v>83</v>
      </c>
      <c r="D50" s="71" t="s">
        <v>49</v>
      </c>
      <c r="E50" s="72">
        <v>0.8</v>
      </c>
      <c r="F50" s="74">
        <v>44091</v>
      </c>
      <c r="G50" s="73">
        <v>0.0337</v>
      </c>
      <c r="H50" s="71" t="s">
        <v>37</v>
      </c>
      <c r="I50" s="46" t="s">
        <v>51</v>
      </c>
      <c r="J50" s="126"/>
      <c r="K50" s="131"/>
      <c r="L50" s="126"/>
      <c r="M50" s="126"/>
      <c r="N50" s="126"/>
      <c r="O50" s="132"/>
      <c r="P50" s="107"/>
      <c r="Q50" s="107"/>
    </row>
    <row r="51" s="35" customFormat="1" ht="40.5" spans="2:17">
      <c r="B51" s="88" t="s">
        <v>82</v>
      </c>
      <c r="C51" s="82" t="s">
        <v>83</v>
      </c>
      <c r="D51" s="86" t="s">
        <v>49</v>
      </c>
      <c r="E51" s="89">
        <v>1</v>
      </c>
      <c r="F51" s="90">
        <v>44091</v>
      </c>
      <c r="G51" s="91">
        <v>0.0337</v>
      </c>
      <c r="H51" s="92" t="s">
        <v>37</v>
      </c>
      <c r="I51" s="46" t="s">
        <v>51</v>
      </c>
      <c r="J51" s="121">
        <v>10.5</v>
      </c>
      <c r="K51" s="129">
        <v>2</v>
      </c>
      <c r="L51" s="121">
        <v>4.13</v>
      </c>
      <c r="M51" s="121">
        <v>2</v>
      </c>
      <c r="N51" s="121">
        <v>0</v>
      </c>
      <c r="O51" s="130"/>
      <c r="P51" s="107"/>
      <c r="Q51" s="107"/>
    </row>
    <row r="52" s="35" customFormat="1" ht="42.75" spans="2:17">
      <c r="B52" s="93" t="s">
        <v>84</v>
      </c>
      <c r="C52" s="71" t="s">
        <v>85</v>
      </c>
      <c r="D52" s="71" t="s">
        <v>49</v>
      </c>
      <c r="E52" s="72">
        <v>1</v>
      </c>
      <c r="F52" s="94">
        <v>43888</v>
      </c>
      <c r="G52" s="95">
        <v>0.0308</v>
      </c>
      <c r="H52" s="71" t="s">
        <v>37</v>
      </c>
      <c r="I52" s="46" t="s">
        <v>51</v>
      </c>
      <c r="J52" s="126"/>
      <c r="K52" s="131"/>
      <c r="L52" s="126"/>
      <c r="M52" s="126"/>
      <c r="N52" s="126"/>
      <c r="O52" s="132"/>
      <c r="P52" s="107"/>
      <c r="Q52" s="107"/>
    </row>
    <row r="53" s="35" customFormat="1" spans="16:17">
      <c r="P53" s="107"/>
      <c r="Q53" s="107"/>
    </row>
    <row r="54" s="35" customFormat="1" spans="16:17">
      <c r="P54" s="107"/>
      <c r="Q54" s="107"/>
    </row>
    <row r="55" s="35" customFormat="1" spans="16:17">
      <c r="P55" s="107"/>
      <c r="Q55" s="107"/>
    </row>
    <row r="56" s="35" customFormat="1" spans="16:17">
      <c r="P56" s="107"/>
      <c r="Q56" s="107"/>
    </row>
    <row r="57" s="35" customFormat="1" spans="16:17">
      <c r="P57" s="107"/>
      <c r="Q57" s="107"/>
    </row>
    <row r="58" s="35" customFormat="1" spans="16:17">
      <c r="P58" s="107"/>
      <c r="Q58" s="107"/>
    </row>
    <row r="59" s="35" customFormat="1" spans="16:17">
      <c r="P59" s="107"/>
      <c r="Q59" s="107"/>
    </row>
    <row r="60" s="35" customFormat="1" spans="16:17">
      <c r="P60" s="107"/>
      <c r="Q60" s="107"/>
    </row>
    <row r="61" s="35" customFormat="1" spans="16:17">
      <c r="P61" s="107"/>
      <c r="Q61" s="107"/>
    </row>
    <row r="62" s="35" customFormat="1" spans="16:17">
      <c r="P62" s="107"/>
      <c r="Q62" s="107"/>
    </row>
    <row r="63" s="35" customFormat="1" spans="16:17">
      <c r="P63" s="107"/>
      <c r="Q63" s="107"/>
    </row>
    <row r="64" s="35" customFormat="1" spans="16:17">
      <c r="P64" s="107"/>
      <c r="Q64" s="107"/>
    </row>
    <row r="65" s="35" customFormat="1" spans="16:17">
      <c r="P65" s="107"/>
      <c r="Q65" s="107"/>
    </row>
    <row r="66" s="35" customFormat="1" spans="16:17">
      <c r="P66" s="107"/>
      <c r="Q66" s="107"/>
    </row>
    <row r="67" s="35" customFormat="1" spans="16:17">
      <c r="P67" s="107"/>
      <c r="Q67" s="107"/>
    </row>
    <row r="68" s="35" customFormat="1" spans="16:17">
      <c r="P68" s="107"/>
      <c r="Q68" s="107"/>
    </row>
    <row r="69" s="35" customFormat="1" spans="16:17">
      <c r="P69" s="107"/>
      <c r="Q69" s="107"/>
    </row>
    <row r="70" s="35" customFormat="1" spans="16:17">
      <c r="P70" s="107"/>
      <c r="Q70" s="107"/>
    </row>
    <row r="71" s="35" customFormat="1" spans="16:17">
      <c r="P71" s="107"/>
      <c r="Q71" s="107"/>
    </row>
    <row r="72" s="35" customFormat="1" spans="16:17">
      <c r="P72" s="107"/>
      <c r="Q72" s="107"/>
    </row>
    <row r="73" s="35" customFormat="1" spans="16:17">
      <c r="P73" s="107"/>
      <c r="Q73" s="107"/>
    </row>
    <row r="74" s="35" customFormat="1" spans="16:17">
      <c r="P74" s="107"/>
      <c r="Q74" s="107"/>
    </row>
    <row r="75" s="35" customFormat="1" spans="16:17">
      <c r="P75" s="107"/>
      <c r="Q75" s="107"/>
    </row>
    <row r="76" s="35" customFormat="1" spans="16:17">
      <c r="P76" s="107"/>
      <c r="Q76" s="107"/>
    </row>
    <row r="77" s="35" customFormat="1" spans="16:17">
      <c r="P77" s="107"/>
      <c r="Q77" s="107"/>
    </row>
    <row r="78" s="35" customFormat="1" spans="16:17">
      <c r="P78" s="107"/>
      <c r="Q78" s="107"/>
    </row>
    <row r="79" s="35" customFormat="1" spans="16:17">
      <c r="P79" s="107"/>
      <c r="Q79" s="107"/>
    </row>
    <row r="80" s="35" customFormat="1" spans="16:17">
      <c r="P80" s="107"/>
      <c r="Q80" s="107"/>
    </row>
    <row r="81" s="35" customFormat="1" spans="16:17">
      <c r="P81" s="107"/>
      <c r="Q81" s="107"/>
    </row>
    <row r="82" s="35" customFormat="1" spans="16:17">
      <c r="P82" s="107"/>
      <c r="Q82" s="107"/>
    </row>
    <row r="83" s="35" customFormat="1" spans="16:17">
      <c r="P83" s="107"/>
      <c r="Q83" s="107"/>
    </row>
    <row r="84" s="35" customFormat="1" spans="16:17">
      <c r="P84" s="107"/>
      <c r="Q84" s="107"/>
    </row>
    <row r="85" s="35" customFormat="1" spans="16:17">
      <c r="P85" s="107"/>
      <c r="Q85" s="107"/>
    </row>
    <row r="86" s="35" customFormat="1" spans="16:17">
      <c r="P86" s="107"/>
      <c r="Q86" s="107"/>
    </row>
    <row r="87" s="35" customFormat="1" spans="16:17">
      <c r="P87" s="107"/>
      <c r="Q87" s="107"/>
    </row>
    <row r="88" s="35" customFormat="1" spans="16:17">
      <c r="P88" s="107"/>
      <c r="Q88" s="107"/>
    </row>
    <row r="89" s="35" customFormat="1" spans="16:17">
      <c r="P89" s="107"/>
      <c r="Q89" s="107"/>
    </row>
    <row r="90" s="35" customFormat="1" spans="16:17">
      <c r="P90" s="107"/>
      <c r="Q90" s="107"/>
    </row>
    <row r="91" s="35" customFormat="1" spans="16:17">
      <c r="P91" s="107"/>
      <c r="Q91" s="107"/>
    </row>
    <row r="92" s="35" customFormat="1" spans="16:17">
      <c r="P92" s="107"/>
      <c r="Q92" s="107"/>
    </row>
    <row r="93" s="35" customFormat="1" spans="16:17">
      <c r="P93" s="107"/>
      <c r="Q93" s="107"/>
    </row>
    <row r="94" s="35" customFormat="1" spans="16:17">
      <c r="P94" s="107"/>
      <c r="Q94" s="107"/>
    </row>
    <row r="95" s="35" customFormat="1" spans="16:17">
      <c r="P95" s="107"/>
      <c r="Q95" s="107"/>
    </row>
    <row r="96" s="35" customFormat="1" spans="16:17">
      <c r="P96" s="107"/>
      <c r="Q96" s="107"/>
    </row>
    <row r="97" s="35" customFormat="1" spans="16:17">
      <c r="P97" s="107"/>
      <c r="Q97" s="107"/>
    </row>
    <row r="98" s="35" customFormat="1" spans="16:17">
      <c r="P98" s="107"/>
      <c r="Q98" s="107"/>
    </row>
    <row r="99" s="35" customFormat="1" spans="16:17">
      <c r="P99" s="107"/>
      <c r="Q99" s="107"/>
    </row>
    <row r="100" s="35" customFormat="1" spans="16:17">
      <c r="P100" s="107"/>
      <c r="Q100" s="107"/>
    </row>
    <row r="101" s="35" customFormat="1" spans="16:17">
      <c r="P101" s="107"/>
      <c r="Q101" s="107"/>
    </row>
    <row r="102" s="35" customFormat="1" spans="16:17">
      <c r="P102" s="107"/>
      <c r="Q102" s="107"/>
    </row>
    <row r="103" s="35" customFormat="1" spans="16:17">
      <c r="P103" s="107"/>
      <c r="Q103" s="107"/>
    </row>
    <row r="104" s="35" customFormat="1" spans="16:17">
      <c r="P104" s="107"/>
      <c r="Q104" s="107"/>
    </row>
    <row r="105" s="35" customFormat="1" spans="16:17">
      <c r="P105" s="107"/>
      <c r="Q105" s="107"/>
    </row>
    <row r="106" s="35" customFormat="1" spans="16:17">
      <c r="P106" s="107"/>
      <c r="Q106" s="107"/>
    </row>
    <row r="107" s="35" customFormat="1" spans="16:17">
      <c r="P107" s="107"/>
      <c r="Q107" s="107"/>
    </row>
    <row r="108" s="35" customFormat="1" spans="16:17">
      <c r="P108" s="107"/>
      <c r="Q108" s="107"/>
    </row>
    <row r="109" s="35" customFormat="1" spans="16:17">
      <c r="P109" s="107"/>
      <c r="Q109" s="107"/>
    </row>
    <row r="110" s="35" customFormat="1" spans="16:17">
      <c r="P110" s="107"/>
      <c r="Q110" s="107"/>
    </row>
    <row r="111" s="35" customFormat="1" spans="16:17">
      <c r="P111" s="107"/>
      <c r="Q111" s="107"/>
    </row>
    <row r="112" s="35" customFormat="1" spans="16:17">
      <c r="P112" s="107"/>
      <c r="Q112" s="107"/>
    </row>
    <row r="113" s="35" customFormat="1" spans="16:17">
      <c r="P113" s="107"/>
      <c r="Q113" s="107"/>
    </row>
    <row r="114" s="35" customFormat="1" spans="16:17">
      <c r="P114" s="107"/>
      <c r="Q114" s="107"/>
    </row>
    <row r="115" s="35" customFormat="1" spans="16:17">
      <c r="P115" s="107"/>
      <c r="Q115" s="107"/>
    </row>
    <row r="116" s="35" customFormat="1" spans="16:17">
      <c r="P116" s="107"/>
      <c r="Q116" s="107"/>
    </row>
    <row r="117" s="35" customFormat="1" spans="16:17">
      <c r="P117" s="107"/>
      <c r="Q117" s="107"/>
    </row>
  </sheetData>
  <autoFilter ref="A8:Q52">
    <extLst/>
  </autoFilter>
  <mergeCells count="110">
    <mergeCell ref="B5:O5"/>
    <mergeCell ref="N6:O6"/>
    <mergeCell ref="C7:H7"/>
    <mergeCell ref="J7:K7"/>
    <mergeCell ref="L7:M7"/>
    <mergeCell ref="I7:I8"/>
    <mergeCell ref="J9:J11"/>
    <mergeCell ref="J12:J13"/>
    <mergeCell ref="J15:J17"/>
    <mergeCell ref="J18:J19"/>
    <mergeCell ref="J20:J22"/>
    <mergeCell ref="J24:J25"/>
    <mergeCell ref="J26:J28"/>
    <mergeCell ref="J29:J31"/>
    <mergeCell ref="J32:J35"/>
    <mergeCell ref="J36:J37"/>
    <mergeCell ref="J38:J39"/>
    <mergeCell ref="J40:J42"/>
    <mergeCell ref="J43:J44"/>
    <mergeCell ref="J45:J46"/>
    <mergeCell ref="J47:J48"/>
    <mergeCell ref="J49:J50"/>
    <mergeCell ref="J51:J52"/>
    <mergeCell ref="K9:K11"/>
    <mergeCell ref="K12:K13"/>
    <mergeCell ref="K15:K17"/>
    <mergeCell ref="K18:K19"/>
    <mergeCell ref="K20:K22"/>
    <mergeCell ref="K24:K25"/>
    <mergeCell ref="K26:K28"/>
    <mergeCell ref="K29:K31"/>
    <mergeCell ref="K32:K35"/>
    <mergeCell ref="K36:K37"/>
    <mergeCell ref="K38:K39"/>
    <mergeCell ref="K40:K42"/>
    <mergeCell ref="K43:K44"/>
    <mergeCell ref="K45:K46"/>
    <mergeCell ref="K47:K48"/>
    <mergeCell ref="K49:K50"/>
    <mergeCell ref="K51:K52"/>
    <mergeCell ref="L9:L11"/>
    <mergeCell ref="L12:L13"/>
    <mergeCell ref="L15:L17"/>
    <mergeCell ref="L18:L19"/>
    <mergeCell ref="L20:L22"/>
    <mergeCell ref="L24:L25"/>
    <mergeCell ref="L26:L28"/>
    <mergeCell ref="L29:L31"/>
    <mergeCell ref="L32:L35"/>
    <mergeCell ref="L36:L37"/>
    <mergeCell ref="L38:L39"/>
    <mergeCell ref="L40:L42"/>
    <mergeCell ref="L43:L44"/>
    <mergeCell ref="L45:L46"/>
    <mergeCell ref="L47:L48"/>
    <mergeCell ref="L49:L50"/>
    <mergeCell ref="L51:L52"/>
    <mergeCell ref="M9:M11"/>
    <mergeCell ref="M12:M13"/>
    <mergeCell ref="M15:M17"/>
    <mergeCell ref="M18:M19"/>
    <mergeCell ref="M20:M22"/>
    <mergeCell ref="M24:M25"/>
    <mergeCell ref="M26:M28"/>
    <mergeCell ref="M29:M31"/>
    <mergeCell ref="M32:M35"/>
    <mergeCell ref="M36:M37"/>
    <mergeCell ref="M38:M39"/>
    <mergeCell ref="M40:M42"/>
    <mergeCell ref="M43:M44"/>
    <mergeCell ref="M45:M46"/>
    <mergeCell ref="M47:M48"/>
    <mergeCell ref="M49:M50"/>
    <mergeCell ref="M51:M52"/>
    <mergeCell ref="N7:N8"/>
    <mergeCell ref="N9:N11"/>
    <mergeCell ref="N12:N13"/>
    <mergeCell ref="N15:N17"/>
    <mergeCell ref="N18:N19"/>
    <mergeCell ref="N20:N22"/>
    <mergeCell ref="N24:N25"/>
    <mergeCell ref="N26:N28"/>
    <mergeCell ref="N29:N31"/>
    <mergeCell ref="N32:N35"/>
    <mergeCell ref="N36:N37"/>
    <mergeCell ref="N38:N39"/>
    <mergeCell ref="N40:N42"/>
    <mergeCell ref="N43:N44"/>
    <mergeCell ref="N45:N46"/>
    <mergeCell ref="N47:N48"/>
    <mergeCell ref="N49:N50"/>
    <mergeCell ref="N51:N52"/>
    <mergeCell ref="O7:O8"/>
    <mergeCell ref="O9:O11"/>
    <mergeCell ref="O12:O13"/>
    <mergeCell ref="O15:O17"/>
    <mergeCell ref="O18:O19"/>
    <mergeCell ref="O20:O22"/>
    <mergeCell ref="O24:O25"/>
    <mergeCell ref="O26:O28"/>
    <mergeCell ref="O29:O31"/>
    <mergeCell ref="O32:O35"/>
    <mergeCell ref="O36:O37"/>
    <mergeCell ref="O38:O39"/>
    <mergeCell ref="O40:O42"/>
    <mergeCell ref="O43:O44"/>
    <mergeCell ref="O45:O46"/>
    <mergeCell ref="O47:O48"/>
    <mergeCell ref="O49:O50"/>
    <mergeCell ref="O51:O52"/>
  </mergeCells>
  <conditionalFormatting sqref="N6">
    <cfRule type="duplicateValues" dxfId="0" priority="3"/>
  </conditionalFormatting>
  <pageMargins left="0.751388888888889" right="0.751388888888889" top="0.267361111111111" bottom="0.267361111111111" header="0" footer="0"/>
  <pageSetup paperSize="9" scale="37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workbookViewId="0">
      <pane ySplit="8" topLeftCell="A9" activePane="bottomLeft" state="frozen"/>
      <selection/>
      <selection pane="bottomLeft" activeCell="E11" sqref="E11"/>
    </sheetView>
  </sheetViews>
  <sheetFormatPr defaultColWidth="10" defaultRowHeight="13.5" outlineLevelCol="4"/>
  <cols>
    <col min="1" max="1" width="9.625" style="1" customWidth="1"/>
    <col min="2" max="2" width="33.375" style="1" customWidth="1"/>
    <col min="3" max="3" width="14.875" style="1" customWidth="1"/>
    <col min="4" max="4" width="28.2583333333333" style="1" customWidth="1"/>
    <col min="5" max="5" width="16.375" style="1" customWidth="1"/>
    <col min="6" max="6" width="10.375" style="1"/>
    <col min="7" max="16384" width="10" style="1"/>
  </cols>
  <sheetData>
    <row r="1" ht="22.5" hidden="1" spans="1:2">
      <c r="A1" s="2" t="s">
        <v>86</v>
      </c>
      <c r="B1" s="2" t="s">
        <v>87</v>
      </c>
    </row>
    <row r="2" ht="22.5" hidden="1" spans="1:5">
      <c r="A2" s="2" t="s">
        <v>3</v>
      </c>
      <c r="B2" s="2" t="s">
        <v>4</v>
      </c>
      <c r="C2" s="2" t="s">
        <v>5</v>
      </c>
      <c r="D2" s="2" t="s">
        <v>88</v>
      </c>
      <c r="E2" s="2" t="s">
        <v>89</v>
      </c>
    </row>
    <row r="3" hidden="1" spans="2:5">
      <c r="B3" s="2" t="s">
        <v>8</v>
      </c>
      <c r="C3" s="2" t="s">
        <v>90</v>
      </c>
      <c r="D3" s="2" t="s">
        <v>91</v>
      </c>
      <c r="E3" s="2" t="s">
        <v>92</v>
      </c>
    </row>
    <row r="4" ht="32.1" customHeight="1" spans="1:1">
      <c r="A4" s="3" t="s">
        <v>93</v>
      </c>
    </row>
    <row r="5" ht="27.95" customHeight="1" spans="1:5">
      <c r="A5" s="4" t="s">
        <v>94</v>
      </c>
      <c r="B5" s="4"/>
      <c r="C5" s="4"/>
      <c r="D5" s="4"/>
      <c r="E5" s="4"/>
    </row>
    <row r="6" ht="19.5" customHeight="1" spans="1:5">
      <c r="A6" s="24"/>
      <c r="B6" s="24"/>
      <c r="C6" s="24"/>
      <c r="D6" s="24"/>
      <c r="E6" s="5" t="s">
        <v>21</v>
      </c>
    </row>
    <row r="7" ht="27" customHeight="1" spans="1:5">
      <c r="A7" s="6" t="s">
        <v>95</v>
      </c>
      <c r="B7" s="6" t="s">
        <v>96</v>
      </c>
      <c r="C7" s="25"/>
      <c r="D7" s="6" t="s">
        <v>97</v>
      </c>
      <c r="E7" s="25"/>
    </row>
    <row r="8" ht="26.1" customHeight="1" spans="1:5">
      <c r="A8" s="6"/>
      <c r="B8" s="6" t="s">
        <v>26</v>
      </c>
      <c r="C8" s="6" t="s">
        <v>98</v>
      </c>
      <c r="D8" s="6" t="s">
        <v>99</v>
      </c>
      <c r="E8" s="6" t="s">
        <v>98</v>
      </c>
    </row>
    <row r="9" ht="26.25" customHeight="1" spans="1:5">
      <c r="A9" s="7" t="s">
        <v>100</v>
      </c>
      <c r="B9" s="26"/>
      <c r="C9" s="27">
        <f>SUM(C10:C16)</f>
        <v>6.075</v>
      </c>
      <c r="D9" s="27"/>
      <c r="E9" s="27">
        <f>SUM(E10:E16)</f>
        <v>6.075</v>
      </c>
    </row>
    <row r="10" ht="27.75" customHeight="1" spans="1:5">
      <c r="A10" s="28">
        <v>1</v>
      </c>
      <c r="B10" s="29" t="s">
        <v>35</v>
      </c>
      <c r="C10" s="30">
        <v>6.075</v>
      </c>
      <c r="D10" s="18" t="s">
        <v>101</v>
      </c>
      <c r="E10" s="27">
        <v>6</v>
      </c>
    </row>
    <row r="11" ht="27.75" customHeight="1" spans="1:5">
      <c r="A11" s="28"/>
      <c r="B11" s="29"/>
      <c r="C11" s="30"/>
      <c r="D11" s="31" t="s">
        <v>102</v>
      </c>
      <c r="E11" s="32">
        <v>0.075</v>
      </c>
    </row>
    <row r="12" ht="27.75" customHeight="1" spans="1:5">
      <c r="A12" s="28"/>
      <c r="B12" s="17"/>
      <c r="C12" s="30"/>
      <c r="D12" s="33"/>
      <c r="E12" s="27"/>
    </row>
    <row r="13" ht="27.75" customHeight="1" spans="1:5">
      <c r="A13" s="28"/>
      <c r="B13" s="17"/>
      <c r="C13" s="30"/>
      <c r="D13" s="31"/>
      <c r="E13" s="33"/>
    </row>
    <row r="14" ht="27.75" customHeight="1" spans="1:5">
      <c r="A14" s="28"/>
      <c r="B14" s="17"/>
      <c r="C14" s="30"/>
      <c r="D14" s="18"/>
      <c r="E14" s="34"/>
    </row>
    <row r="15" ht="27.75" customHeight="1" spans="1:5">
      <c r="A15" s="28"/>
      <c r="B15" s="17"/>
      <c r="C15" s="30"/>
      <c r="D15" s="18"/>
      <c r="E15" s="19"/>
    </row>
    <row r="16" ht="27.25" customHeight="1" spans="1:5">
      <c r="A16" s="28"/>
      <c r="B16" s="17"/>
      <c r="C16" s="30"/>
      <c r="D16" s="18"/>
      <c r="E16" s="19"/>
    </row>
  </sheetData>
  <mergeCells count="4">
    <mergeCell ref="A5:E5"/>
    <mergeCell ref="B7:C7"/>
    <mergeCell ref="D7:E7"/>
    <mergeCell ref="A7:A8"/>
  </mergeCells>
  <pageMargins left="0.751388888888889" right="0.751388888888889" top="0.267361111111111" bottom="0.267361111111111" header="0" footer="0"/>
  <pageSetup paperSize="9" scale="8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tabSelected="1" topLeftCell="A4" workbookViewId="0">
      <selection activeCell="B14" sqref="B14"/>
    </sheetView>
  </sheetViews>
  <sheetFormatPr defaultColWidth="10" defaultRowHeight="13.5" outlineLevelCol="5"/>
  <cols>
    <col min="1" max="1" width="8.125" style="1" customWidth="1"/>
    <col min="2" max="2" width="35" style="1" customWidth="1"/>
    <col min="3" max="3" width="12.2583333333333" style="1" customWidth="1"/>
    <col min="4" max="4" width="27.875" style="1" customWidth="1"/>
    <col min="5" max="5" width="11.625" style="1" customWidth="1"/>
    <col min="6" max="6" width="12.625" style="1" customWidth="1"/>
    <col min="7" max="16384" width="10" style="1"/>
  </cols>
  <sheetData>
    <row r="1" ht="22.5" hidden="1" spans="1:2">
      <c r="A1" s="2" t="s">
        <v>86</v>
      </c>
      <c r="B1" s="2" t="s">
        <v>103</v>
      </c>
    </row>
    <row r="2" ht="22.5" hidden="1" spans="1:5">
      <c r="A2" s="2" t="s">
        <v>3</v>
      </c>
      <c r="B2" s="2" t="s">
        <v>4</v>
      </c>
      <c r="C2" s="2" t="s">
        <v>5</v>
      </c>
      <c r="D2" s="2" t="s">
        <v>88</v>
      </c>
      <c r="E2" s="2" t="s">
        <v>89</v>
      </c>
    </row>
    <row r="3" hidden="1" spans="2:5">
      <c r="B3" s="2" t="s">
        <v>8</v>
      </c>
      <c r="C3" s="2" t="s">
        <v>90</v>
      </c>
      <c r="D3" s="2" t="s">
        <v>91</v>
      </c>
      <c r="E3" s="2" t="s">
        <v>92</v>
      </c>
    </row>
    <row r="4" ht="26.1" customHeight="1" spans="1:1">
      <c r="A4" s="3" t="s">
        <v>104</v>
      </c>
    </row>
    <row r="5" ht="27.95" customHeight="1" spans="1:5">
      <c r="A5" s="4" t="s">
        <v>105</v>
      </c>
      <c r="B5" s="4"/>
      <c r="C5" s="4"/>
      <c r="D5" s="4"/>
      <c r="E5" s="4"/>
    </row>
    <row r="6" ht="14.25" customHeight="1" spans="5:5">
      <c r="E6" s="5" t="s">
        <v>21</v>
      </c>
    </row>
    <row r="7" ht="27.75" customHeight="1" spans="1:5">
      <c r="A7" s="6" t="s">
        <v>95</v>
      </c>
      <c r="B7" s="6" t="s">
        <v>106</v>
      </c>
      <c r="C7" s="6"/>
      <c r="D7" s="6" t="s">
        <v>107</v>
      </c>
      <c r="E7" s="6"/>
    </row>
    <row r="8" ht="27.75" customHeight="1" spans="1:5">
      <c r="A8" s="6"/>
      <c r="B8" s="6" t="s">
        <v>26</v>
      </c>
      <c r="C8" s="6" t="s">
        <v>98</v>
      </c>
      <c r="D8" s="6" t="s">
        <v>99</v>
      </c>
      <c r="E8" s="6" t="s">
        <v>98</v>
      </c>
    </row>
    <row r="9" ht="33" customHeight="1" spans="1:6">
      <c r="A9" s="7" t="s">
        <v>100</v>
      </c>
      <c r="B9" s="8"/>
      <c r="C9" s="9">
        <f>SUM(C10:C31)</f>
        <v>63.43</v>
      </c>
      <c r="D9" s="10"/>
      <c r="E9" s="9">
        <f>E10+E11</f>
        <v>63.43</v>
      </c>
      <c r="F9" s="11"/>
    </row>
    <row r="10" ht="51" customHeight="1" spans="1:5">
      <c r="A10" s="7">
        <v>1</v>
      </c>
      <c r="B10" s="12" t="s">
        <v>76</v>
      </c>
      <c r="C10" s="13">
        <v>2</v>
      </c>
      <c r="D10" s="14" t="s">
        <v>108</v>
      </c>
      <c r="E10" s="15">
        <v>54.73</v>
      </c>
    </row>
    <row r="11" ht="54" customHeight="1" spans="1:5">
      <c r="A11" s="7">
        <v>2</v>
      </c>
      <c r="B11" s="12" t="s">
        <v>78</v>
      </c>
      <c r="C11" s="13">
        <v>4</v>
      </c>
      <c r="D11" s="14" t="s">
        <v>101</v>
      </c>
      <c r="E11" s="15">
        <v>8.7</v>
      </c>
    </row>
    <row r="12" ht="54" customHeight="1" spans="1:5">
      <c r="A12" s="7">
        <v>3</v>
      </c>
      <c r="B12" s="12" t="s">
        <v>68</v>
      </c>
      <c r="C12" s="13">
        <v>1.5</v>
      </c>
      <c r="D12" s="10"/>
      <c r="E12" s="9"/>
    </row>
    <row r="13" ht="54" customHeight="1" spans="1:5">
      <c r="A13" s="7">
        <v>4</v>
      </c>
      <c r="B13" s="12" t="s">
        <v>82</v>
      </c>
      <c r="C13" s="13">
        <v>1.8</v>
      </c>
      <c r="D13" s="10"/>
      <c r="E13" s="9"/>
    </row>
    <row r="14" ht="47" customHeight="1" spans="1:5">
      <c r="A14" s="7">
        <v>5</v>
      </c>
      <c r="B14" s="12" t="s">
        <v>58</v>
      </c>
      <c r="C14" s="13">
        <v>1.094</v>
      </c>
      <c r="D14" s="10"/>
      <c r="E14" s="9"/>
    </row>
    <row r="15" ht="44.25" customHeight="1" spans="1:5">
      <c r="A15" s="7">
        <v>6</v>
      </c>
      <c r="B15" s="16" t="s">
        <v>70</v>
      </c>
      <c r="C15" s="13">
        <v>3.736</v>
      </c>
      <c r="D15" s="10"/>
      <c r="E15" s="9"/>
    </row>
    <row r="16" ht="44.25" customHeight="1" spans="1:5">
      <c r="A16" s="7">
        <v>7</v>
      </c>
      <c r="B16" s="17" t="s">
        <v>65</v>
      </c>
      <c r="C16" s="13">
        <v>1.7</v>
      </c>
      <c r="D16" s="10"/>
      <c r="E16" s="9"/>
    </row>
    <row r="17" ht="44.25" customHeight="1" spans="1:5">
      <c r="A17" s="7">
        <v>8</v>
      </c>
      <c r="B17" s="17" t="s">
        <v>80</v>
      </c>
      <c r="C17" s="13">
        <v>1</v>
      </c>
      <c r="D17" s="18"/>
      <c r="E17" s="19"/>
    </row>
    <row r="18" ht="44.25" customHeight="1" spans="1:5">
      <c r="A18" s="7">
        <v>9</v>
      </c>
      <c r="B18" s="17" t="s">
        <v>84</v>
      </c>
      <c r="C18" s="13">
        <v>1</v>
      </c>
      <c r="D18" s="18"/>
      <c r="E18" s="19"/>
    </row>
    <row r="19" ht="44.25" customHeight="1" spans="1:5">
      <c r="A19" s="7">
        <v>10</v>
      </c>
      <c r="B19" s="17" t="s">
        <v>72</v>
      </c>
      <c r="C19" s="13">
        <v>2.7</v>
      </c>
      <c r="D19" s="18"/>
      <c r="E19" s="19"/>
    </row>
    <row r="20" ht="44.25" customHeight="1" spans="1:5">
      <c r="A20" s="7">
        <v>11</v>
      </c>
      <c r="B20" s="17" t="s">
        <v>64</v>
      </c>
      <c r="C20" s="13">
        <v>3.1</v>
      </c>
      <c r="D20" s="18"/>
      <c r="E20" s="19"/>
    </row>
    <row r="21" ht="44.25" customHeight="1" spans="1:5">
      <c r="A21" s="7">
        <v>12</v>
      </c>
      <c r="B21" s="17" t="s">
        <v>53</v>
      </c>
      <c r="C21" s="13">
        <v>7.2</v>
      </c>
      <c r="D21" s="20"/>
      <c r="E21" s="19"/>
    </row>
    <row r="22" ht="44.25" customHeight="1" spans="1:5">
      <c r="A22" s="7">
        <v>13</v>
      </c>
      <c r="B22" s="17" t="s">
        <v>67</v>
      </c>
      <c r="C22" s="21">
        <v>0.24</v>
      </c>
      <c r="D22" s="22"/>
      <c r="E22" s="23"/>
    </row>
    <row r="23" ht="44.25" customHeight="1" spans="1:5">
      <c r="A23" s="7">
        <v>14</v>
      </c>
      <c r="B23" s="17" t="s">
        <v>63</v>
      </c>
      <c r="C23" s="21">
        <v>1.25</v>
      </c>
      <c r="D23" s="22"/>
      <c r="E23" s="23"/>
    </row>
    <row r="24" ht="44.25" customHeight="1" spans="1:5">
      <c r="A24" s="7">
        <v>15</v>
      </c>
      <c r="B24" s="17" t="s">
        <v>66</v>
      </c>
      <c r="C24" s="21">
        <v>1.5</v>
      </c>
      <c r="D24" s="22"/>
      <c r="E24" s="23"/>
    </row>
    <row r="25" ht="44.25" customHeight="1" spans="1:5">
      <c r="A25" s="7">
        <v>16</v>
      </c>
      <c r="B25" s="17" t="s">
        <v>54</v>
      </c>
      <c r="C25" s="21">
        <v>2.9</v>
      </c>
      <c r="D25" s="22"/>
      <c r="E25" s="23"/>
    </row>
    <row r="26" ht="44.25" customHeight="1" spans="1:5">
      <c r="A26" s="7">
        <v>17</v>
      </c>
      <c r="B26" s="17" t="s">
        <v>62</v>
      </c>
      <c r="C26" s="21">
        <v>3.7</v>
      </c>
      <c r="D26" s="22"/>
      <c r="E26" s="23"/>
    </row>
    <row r="27" ht="44.25" customHeight="1" spans="1:5">
      <c r="A27" s="7">
        <v>18</v>
      </c>
      <c r="B27" s="17" t="s">
        <v>48</v>
      </c>
      <c r="C27" s="21">
        <v>5.5</v>
      </c>
      <c r="D27" s="22"/>
      <c r="E27" s="23"/>
    </row>
    <row r="28" ht="44.25" customHeight="1" spans="1:5">
      <c r="A28" s="7">
        <v>19</v>
      </c>
      <c r="B28" s="17" t="s">
        <v>55</v>
      </c>
      <c r="C28" s="21">
        <v>2</v>
      </c>
      <c r="D28" s="22"/>
      <c r="E28" s="23"/>
    </row>
    <row r="29" ht="44.25" customHeight="1" spans="1:5">
      <c r="A29" s="7">
        <v>20</v>
      </c>
      <c r="B29" s="17" t="s">
        <v>57</v>
      </c>
      <c r="C29" s="21">
        <v>4.7</v>
      </c>
      <c r="D29" s="22"/>
      <c r="E29" s="23"/>
    </row>
    <row r="30" ht="44.25" customHeight="1" spans="1:5">
      <c r="A30" s="7">
        <v>21</v>
      </c>
      <c r="B30" s="17" t="s">
        <v>52</v>
      </c>
      <c r="C30" s="21">
        <v>7.91</v>
      </c>
      <c r="D30" s="22"/>
      <c r="E30" s="23"/>
    </row>
    <row r="31" ht="44.25" customHeight="1" spans="1:5">
      <c r="A31" s="7">
        <v>22</v>
      </c>
      <c r="B31" s="17" t="s">
        <v>59</v>
      </c>
      <c r="C31" s="21">
        <v>2.9</v>
      </c>
      <c r="D31" s="22"/>
      <c r="E31" s="23"/>
    </row>
  </sheetData>
  <mergeCells count="4">
    <mergeCell ref="A5:E5"/>
    <mergeCell ref="B7:C7"/>
    <mergeCell ref="D7:E7"/>
    <mergeCell ref="A7:A8"/>
  </mergeCells>
  <pageMargins left="0.751388888888889" right="0.751388888888889" top="0.267361111111111" bottom="0.267361111111111" header="0" footer="0"/>
  <pageSetup paperSize="9" scale="6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01 新增地方政府一般债券情况表</vt:lpstr>
      <vt:lpstr>02 新增地方政府专项债券情况表</vt:lpstr>
      <vt:lpstr>03 新增地方政府一般债券资金收支情况表</vt:lpstr>
      <vt:lpstr>04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游元超</cp:lastModifiedBy>
  <dcterms:created xsi:type="dcterms:W3CDTF">2022-06-24T09:35:00Z</dcterms:created>
  <dcterms:modified xsi:type="dcterms:W3CDTF">2024-06-18T02:49:06Z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20B1DFD4CE1F402DBD7F53B03C290D4B</vt:lpwstr>
  </property>
</Properties>
</file>